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635" yWindow="2445" windowWidth="20730" windowHeight="11760" activeTab="3"/>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20" i="14" l="1"/>
  <c r="D19" i="14"/>
  <c r="D18" i="14"/>
  <c r="D17" i="14"/>
  <c r="D16" i="14"/>
  <c r="D15" i="14"/>
  <c r="D13" i="14"/>
  <c r="D12" i="14"/>
  <c r="D11" i="14"/>
  <c r="B3" i="14"/>
  <c r="B2"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20" i="6"/>
  <c r="D19" i="6"/>
  <c r="D18" i="6"/>
  <c r="D17" i="6"/>
  <c r="D16" i="6"/>
  <c r="D15" i="6"/>
  <c r="D13" i="6"/>
  <c r="D12" i="6"/>
  <c r="D11" i="6"/>
  <c r="B3" i="6"/>
  <c r="B2" i="6"/>
  <c r="B1" i="6"/>
  <c r="D17" i="4"/>
  <c r="D20" i="4"/>
  <c r="D19" i="4"/>
  <c r="D18" i="4"/>
  <c r="D16" i="4"/>
  <c r="D15" i="4"/>
  <c r="D13" i="4"/>
  <c r="D12" i="4"/>
  <c r="D11" i="4"/>
  <c r="D21" i="7"/>
  <c r="D21" i="9"/>
  <c r="D21" i="11"/>
  <c r="D21" i="13"/>
  <c r="D21" i="6"/>
  <c r="D21" i="8"/>
  <c r="D21" i="10"/>
  <c r="D21" i="12"/>
  <c r="D21" i="14"/>
  <c r="D21" i="4"/>
  <c r="B1" i="4"/>
  <c r="B2" i="4"/>
  <c r="B3" i="4"/>
</calcChain>
</file>

<file path=xl/sharedStrings.xml><?xml version="1.0" encoding="utf-8"?>
<sst xmlns="http://schemas.openxmlformats.org/spreadsheetml/2006/main" count="480" uniqueCount="136">
  <si>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</si>
  <si>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</si>
  <si>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</si>
  <si>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</si>
  <si>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</si>
  <si>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</si>
  <si>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</si>
  <si>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</si>
  <si>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</si>
  <si>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</si>
  <si>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</si>
  <si>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</si>
  <si>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</si>
  <si>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</si>
  <si>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</si>
  <si>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</si>
  <si>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</si>
  <si>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</si>
  <si>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</si>
  <si>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</si>
  <si>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</si>
  <si>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</si>
  <si>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</si>
  <si>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</si>
  <si>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</si>
  <si>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</si>
  <si>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</si>
  <si>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</si>
  <si>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</si>
  <si>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</si>
  <si>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</si>
  <si>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</si>
  <si>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</si>
  <si>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</si>
  <si>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</si>
  <si>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</si>
  <si>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</si>
  <si>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</si>
  <si>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</si>
  <si>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</si>
  <si>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</si>
  <si>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</si>
  <si>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</si>
  <si>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</si>
  <si>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</si>
  <si>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</si>
  <si>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</si>
  <si>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</si>
  <si>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</si>
  <si>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</si>
  <si>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</si>
  <si>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</si>
  <si>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</si>
  <si>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</si>
  <si>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</si>
  <si>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</si>
  <si>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</si>
  <si>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</si>
  <si>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</si>
  <si>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</si>
  <si>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</si>
  <si>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</si>
  <si>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</si>
  <si>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</si>
  <si>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</si>
  <si>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</si>
  <si>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</si>
  <si>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</si>
  <si>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</si>
  <si>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</si>
  <si>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</si>
  <si>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</si>
  <si>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</si>
  <si>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</si>
  <si>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</si>
  <si>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</si>
  <si>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</si>
  <si>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</si>
  <si>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</si>
  <si>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</si>
  <si>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</si>
  <si>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</si>
  <si>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</si>
  <si>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</si>
  <si>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</si>
  <si>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</si>
  <si>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</si>
  <si>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</si>
  <si>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</si>
  <si>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</si>
  <si>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</si>
  <si>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</si>
  <si>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</si>
  <si>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</si>
  <si>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</si>
  <si>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</si>
  <si>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</si>
  <si>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</si>
  <si>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</si>
  <si>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</si>
  <si>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</si>
  <si>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</si>
  <si>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</si>
  <si>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</si>
  <si>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</si>
  <si>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</si>
  <si>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</si>
  <si>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</si>
  <si>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</si>
  <si>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</si>
  <si>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</si>
  <si>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</si>
  <si>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</si>
  <si>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</si>
  <si>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</si>
  <si>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</si>
  <si>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</si>
  <si>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</si>
  <si>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</si>
  <si>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</si>
  <si>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</si>
  <si>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</si>
  <si>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</si>
  <si>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</si>
  <si>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</si>
  <si>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</si>
  <si>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</si>
  <si>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</si>
  <si>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ISIT Priority Workbook for 2013-14 APR</t>
  </si>
  <si>
    <t>Physics/Astronomy</t>
  </si>
  <si>
    <t>Nick Strobel and Rick Darke</t>
  </si>
  <si>
    <t>Liz Rozell</t>
  </si>
  <si>
    <t>Eventual replacement of the Spitz SciDome all-dome projection system in the Planetarium. The system is essentially a computer system with a data projector. The computers are now 7 years old. None of the money generated from ticket sales goes into any hardware replacement fund---they all go into GUI. BC student headcount served is about 250 but over 4500 K12 + adult general public attend planetarium shows.</t>
  </si>
  <si>
    <t>Applies to Student Success strategic goal because of the use of the SciDome to immerse students in the subject in a way that cannot be done with a flat screen. Also applies to Communication strategic goal with respect to communication with external constituents. The Planetarium is treasured by the Bakersfield metro area. Applies to program SLO of students demonstrating a correct understanding of the causes of phenomena, nature of objects, and the properties and processes of a habitable world through all-dome immersive environment only possible with such a projection system. Applies to program SLO of describing techniques used in determining either the property of something, how it interacets with its environment, or its origin and history through all-dome immersive environment only possible with such a projection system.</t>
  </si>
  <si>
    <t>Aligns with Student Success goal because a brighter, higher resolution image will enhance graphics and images used in the astronomy lectures to make them easier to see when the lights are up.</t>
  </si>
  <si>
    <t>Replace Epson regular data/video projector (square image) used for lectures in Planetarium. Projector is from 2006. Kristin recommends a "wireless" Epson 1835 plus lamp for $1100. Does that mean the computer communicates with the projector without a monitor cable? I don't know if my laptop has that capability, so I'm listing the $2200 version that talks with my laptop via a monitor cable. Need a data/vid projector with more lumens than the current projector.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</si>
</sst>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mmmm\ d\,\ yyyy;@"/>
  </numFmts>
  <fonts count="15"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13">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wrapText="1"/>
      <protection locked="0"/>
    </xf>
    <xf numFmtId="0" fontId="0" fillId="7" borderId="3" xfId="0" applyFill="1" applyBorder="1" applyAlignment="1" applyProtection="1">
      <alignment wrapText="1"/>
      <protection locked="0"/>
    </xf>
    <xf numFmtId="0" fontId="0" fillId="7" borderId="4" xfId="0" applyFill="1" applyBorder="1" applyAlignment="1" applyProtection="1">
      <alignment wrapText="1"/>
      <protection locked="0"/>
    </xf>
    <xf numFmtId="0" fontId="0" fillId="7" borderId="5" xfId="0" applyFill="1" applyBorder="1" applyAlignment="1" applyProtection="1">
      <alignment wrapText="1"/>
      <protection locked="0"/>
    </xf>
    <xf numFmtId="0" fontId="0" fillId="7" borderId="0"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7" xfId="0" applyFill="1" applyBorder="1" applyAlignment="1" applyProtection="1">
      <alignment wrapText="1"/>
      <protection locked="0"/>
    </xf>
    <xf numFmtId="0" fontId="0" fillId="7" borderId="8" xfId="0" applyFill="1" applyBorder="1" applyAlignment="1" applyProtection="1">
      <alignment wrapText="1"/>
      <protection locked="0"/>
    </xf>
    <xf numFmtId="0" fontId="0" fillId="7" borderId="9" xfId="0" applyFill="1" applyBorder="1" applyAlignment="1" applyProtection="1">
      <alignment wrapText="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F36"/>
  <sheetViews>
    <sheetView showRuler="0" workbookViewId="0">
      <selection activeCell="C6" sqref="C6"/>
    </sheetView>
  </sheetViews>
  <sheetFormatPr defaultColWidth="8.85546875" defaultRowHeight="15" x14ac:dyDescent="0.25"/>
  <cols>
    <col min="1" max="1" width="5.42578125" style="4" customWidth="1"/>
    <col min="2" max="2" width="32.42578125" style="4" customWidth="1"/>
    <col min="3" max="3" width="71.140625" style="6" customWidth="1"/>
    <col min="4" max="4" width="3.42578125" customWidth="1"/>
    <col min="5" max="5" width="0.140625" customWidth="1"/>
    <col min="6" max="6" width="9.140625" hidden="1" customWidth="1"/>
  </cols>
  <sheetData>
    <row r="1" spans="1:5" ht="15.75" x14ac:dyDescent="0.25">
      <c r="A1" s="77" t="s">
        <v>128</v>
      </c>
      <c r="B1" s="77"/>
      <c r="C1" s="77"/>
      <c r="D1" s="74"/>
    </row>
    <row r="3" spans="1:5" x14ac:dyDescent="0.25">
      <c r="A3" s="10"/>
      <c r="B3" s="10"/>
      <c r="C3" s="11" t="s">
        <v>31</v>
      </c>
      <c r="D3" s="3"/>
      <c r="E3" s="3"/>
    </row>
    <row r="4" spans="1:5" x14ac:dyDescent="0.25">
      <c r="A4" s="75" t="s">
        <v>117</v>
      </c>
      <c r="B4" s="76"/>
      <c r="C4" s="76"/>
      <c r="D4" s="76"/>
      <c r="E4" s="3"/>
    </row>
    <row r="5" spans="1:5" x14ac:dyDescent="0.25">
      <c r="A5" s="12"/>
      <c r="B5" s="12"/>
      <c r="C5" s="13" t="s">
        <v>36</v>
      </c>
      <c r="D5" s="2"/>
      <c r="E5" s="2"/>
    </row>
    <row r="6" spans="1:5" x14ac:dyDescent="0.25">
      <c r="A6" s="5" t="s">
        <v>19</v>
      </c>
      <c r="B6" s="8" t="s">
        <v>40</v>
      </c>
      <c r="C6" s="6" t="s">
        <v>33</v>
      </c>
    </row>
    <row r="7" spans="1:5" x14ac:dyDescent="0.25">
      <c r="A7" s="5" t="s">
        <v>20</v>
      </c>
      <c r="B7" s="8" t="s">
        <v>41</v>
      </c>
      <c r="C7" s="6" t="s">
        <v>32</v>
      </c>
    </row>
    <row r="8" spans="1:5" ht="30" x14ac:dyDescent="0.25">
      <c r="A8" s="5" t="s">
        <v>21</v>
      </c>
      <c r="B8" s="8" t="s">
        <v>42</v>
      </c>
      <c r="C8" s="6" t="s">
        <v>34</v>
      </c>
    </row>
    <row r="9" spans="1:5" x14ac:dyDescent="0.25">
      <c r="A9" s="5" t="s">
        <v>22</v>
      </c>
      <c r="B9" s="17" t="s">
        <v>53</v>
      </c>
      <c r="C9" s="6" t="s">
        <v>54</v>
      </c>
    </row>
    <row r="10" spans="1:5" x14ac:dyDescent="0.25">
      <c r="A10" s="5" t="s">
        <v>23</v>
      </c>
      <c r="B10" s="8" t="s">
        <v>57</v>
      </c>
      <c r="C10" s="6" t="s">
        <v>35</v>
      </c>
    </row>
    <row r="11" spans="1:5" x14ac:dyDescent="0.25">
      <c r="A11" s="5" t="s">
        <v>24</v>
      </c>
      <c r="B11" s="8" t="s">
        <v>89</v>
      </c>
      <c r="C11" s="6" t="s">
        <v>90</v>
      </c>
    </row>
    <row r="12" spans="1:5" ht="30" x14ac:dyDescent="0.25">
      <c r="A12" s="5" t="s">
        <v>25</v>
      </c>
      <c r="B12" s="8" t="s">
        <v>91</v>
      </c>
      <c r="C12" s="6" t="s">
        <v>120</v>
      </c>
    </row>
    <row r="13" spans="1:5" x14ac:dyDescent="0.25">
      <c r="A13" s="5"/>
      <c r="B13" s="8"/>
    </row>
    <row r="14" spans="1:5" x14ac:dyDescent="0.25">
      <c r="A14" s="14"/>
      <c r="B14" s="15"/>
      <c r="C14" s="13" t="s">
        <v>37</v>
      </c>
      <c r="D14" s="2"/>
      <c r="E14" s="2"/>
    </row>
    <row r="15" spans="1:5" ht="90" x14ac:dyDescent="0.25">
      <c r="A15" s="7" t="s">
        <v>26</v>
      </c>
      <c r="B15" s="9" t="s">
        <v>43</v>
      </c>
      <c r="C15" s="6" t="s">
        <v>123</v>
      </c>
    </row>
    <row r="16" spans="1:5" ht="45" x14ac:dyDescent="0.25">
      <c r="A16" s="7" t="s">
        <v>27</v>
      </c>
      <c r="B16" s="9" t="s">
        <v>44</v>
      </c>
      <c r="C16" s="6" t="s">
        <v>38</v>
      </c>
    </row>
    <row r="17" spans="1:4" ht="30" x14ac:dyDescent="0.25">
      <c r="A17" s="7" t="s">
        <v>28</v>
      </c>
      <c r="B17" s="9" t="s">
        <v>46</v>
      </c>
      <c r="C17" s="6" t="s">
        <v>48</v>
      </c>
    </row>
    <row r="18" spans="1:4" ht="30" x14ac:dyDescent="0.25">
      <c r="A18" s="7" t="s">
        <v>29</v>
      </c>
      <c r="B18" s="9" t="s">
        <v>45</v>
      </c>
      <c r="C18" s="6" t="s">
        <v>39</v>
      </c>
    </row>
    <row r="19" spans="1:4" x14ac:dyDescent="0.25">
      <c r="A19" s="7"/>
      <c r="B19" s="9"/>
    </row>
    <row r="20" spans="1:4" x14ac:dyDescent="0.25">
      <c r="A20" s="14"/>
      <c r="B20" s="15"/>
      <c r="C20" s="13" t="s">
        <v>101</v>
      </c>
      <c r="D20" s="2"/>
    </row>
    <row r="21" spans="1:4" ht="75" x14ac:dyDescent="0.25">
      <c r="A21" s="14"/>
      <c r="B21" s="15"/>
      <c r="C21" s="25" t="s">
        <v>118</v>
      </c>
      <c r="D21" s="2"/>
    </row>
    <row r="22" spans="1:4" ht="30" x14ac:dyDescent="0.25">
      <c r="A22" s="5" t="s">
        <v>30</v>
      </c>
      <c r="B22" s="21" t="s">
        <v>58</v>
      </c>
      <c r="C22" s="6" t="s">
        <v>102</v>
      </c>
    </row>
    <row r="23" spans="1:4" ht="30" x14ac:dyDescent="0.25">
      <c r="A23" s="5" t="s">
        <v>50</v>
      </c>
      <c r="B23" s="21" t="s">
        <v>64</v>
      </c>
      <c r="C23" s="6" t="s">
        <v>103</v>
      </c>
    </row>
    <row r="24" spans="1:4" ht="30" x14ac:dyDescent="0.25">
      <c r="A24" s="5" t="s">
        <v>55</v>
      </c>
      <c r="B24" s="17" t="s">
        <v>65</v>
      </c>
      <c r="C24" s="6" t="s">
        <v>104</v>
      </c>
    </row>
    <row r="25" spans="1:4" ht="30" x14ac:dyDescent="0.25">
      <c r="A25" s="7" t="s">
        <v>92</v>
      </c>
      <c r="B25" s="9" t="s">
        <v>14</v>
      </c>
      <c r="C25" s="6" t="s">
        <v>125</v>
      </c>
    </row>
    <row r="26" spans="1:4" x14ac:dyDescent="0.25">
      <c r="A26" s="7" t="s">
        <v>100</v>
      </c>
      <c r="B26" s="9" t="s">
        <v>66</v>
      </c>
      <c r="C26" s="26" t="s">
        <v>119</v>
      </c>
    </row>
    <row r="27" spans="1:4" ht="30" x14ac:dyDescent="0.25">
      <c r="A27" s="7" t="s">
        <v>99</v>
      </c>
      <c r="B27" s="22" t="s">
        <v>67</v>
      </c>
      <c r="C27" s="23" t="s">
        <v>105</v>
      </c>
    </row>
    <row r="28" spans="1:4" ht="60" x14ac:dyDescent="0.25">
      <c r="A28" s="7" t="s">
        <v>98</v>
      </c>
      <c r="B28" s="22" t="s">
        <v>68</v>
      </c>
      <c r="C28" s="6" t="s">
        <v>106</v>
      </c>
    </row>
    <row r="29" spans="1:4" ht="45" x14ac:dyDescent="0.25">
      <c r="A29" s="7" t="s">
        <v>97</v>
      </c>
      <c r="B29" s="22" t="s">
        <v>107</v>
      </c>
      <c r="C29" s="6" t="s">
        <v>108</v>
      </c>
    </row>
    <row r="30" spans="1:4" ht="49.35" customHeight="1" x14ac:dyDescent="0.25">
      <c r="A30" s="7" t="s">
        <v>96</v>
      </c>
      <c r="B30" s="22" t="s">
        <v>109</v>
      </c>
      <c r="C30" s="23" t="s">
        <v>110</v>
      </c>
    </row>
    <row r="31" spans="1:4" ht="30" x14ac:dyDescent="0.25">
      <c r="A31" s="7" t="s">
        <v>95</v>
      </c>
      <c r="B31" s="9" t="s">
        <v>111</v>
      </c>
      <c r="C31" s="6" t="s">
        <v>112</v>
      </c>
    </row>
    <row r="32" spans="1:4" ht="30" x14ac:dyDescent="0.25">
      <c r="A32" s="7" t="s">
        <v>94</v>
      </c>
      <c r="B32" s="9" t="s">
        <v>47</v>
      </c>
      <c r="C32" s="6" t="s">
        <v>49</v>
      </c>
    </row>
    <row r="33" spans="1:3" ht="45" x14ac:dyDescent="0.25">
      <c r="A33" s="7" t="s">
        <v>93</v>
      </c>
      <c r="B33" s="16" t="s">
        <v>51</v>
      </c>
      <c r="C33" s="6" t="s">
        <v>126</v>
      </c>
    </row>
    <row r="34" spans="1:3" ht="30" x14ac:dyDescent="0.25">
      <c r="A34" s="7" t="s">
        <v>114</v>
      </c>
      <c r="B34" s="9" t="s">
        <v>115</v>
      </c>
      <c r="C34" s="6" t="s">
        <v>116</v>
      </c>
    </row>
    <row r="35" spans="1:3" x14ac:dyDescent="0.25">
      <c r="A35" s="5"/>
      <c r="B35" s="5"/>
    </row>
    <row r="36" spans="1:3" x14ac:dyDescent="0.25">
      <c r="A36" s="5"/>
      <c r="B36" s="5"/>
    </row>
  </sheetData>
  <mergeCells count="2">
    <mergeCell ref="A4:D4"/>
    <mergeCell ref="A1:C1"/>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9"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63"/>
    </row>
    <row r="28" spans="1:11" x14ac:dyDescent="0.25">
      <c r="A28" s="107"/>
      <c r="B28" s="108"/>
      <c r="C28" s="108"/>
      <c r="D28" s="108"/>
      <c r="E28" s="108"/>
      <c r="F28" s="108"/>
      <c r="G28" s="108"/>
      <c r="H28" s="108"/>
      <c r="I28" s="109"/>
      <c r="J28" s="6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E11"/>
  <sheetViews>
    <sheetView showRuler="0" workbookViewId="0">
      <selection activeCell="C8" sqref="C8"/>
    </sheetView>
  </sheetViews>
  <sheetFormatPr defaultColWidth="8.85546875" defaultRowHeight="15" x14ac:dyDescent="0.25"/>
  <cols>
    <col min="1" max="1" width="25.42578125" bestFit="1" customWidth="1"/>
    <col min="2" max="2" width="29.140625" customWidth="1"/>
    <col min="3" max="3" width="21.42578125" customWidth="1"/>
    <col min="4" max="4" width="24.140625" customWidth="1"/>
    <col min="5" max="5" width="17" customWidth="1"/>
  </cols>
  <sheetData>
    <row r="1" spans="1:5" x14ac:dyDescent="0.25">
      <c r="A1" s="1" t="s">
        <v>43</v>
      </c>
      <c r="B1" s="1" t="s">
        <v>9</v>
      </c>
      <c r="C1" s="1" t="s">
        <v>61</v>
      </c>
      <c r="D1" s="1" t="s">
        <v>14</v>
      </c>
      <c r="E1" s="1"/>
    </row>
    <row r="2" spans="1:5" x14ac:dyDescent="0.25">
      <c r="A2" t="s">
        <v>70</v>
      </c>
      <c r="B2" t="s">
        <v>70</v>
      </c>
      <c r="C2" t="s">
        <v>70</v>
      </c>
      <c r="D2" t="s">
        <v>70</v>
      </c>
    </row>
    <row r="3" spans="1:5" x14ac:dyDescent="0.25">
      <c r="A3" t="s">
        <v>122</v>
      </c>
      <c r="B3" t="s">
        <v>10</v>
      </c>
      <c r="C3" t="s">
        <v>62</v>
      </c>
      <c r="D3" t="s">
        <v>124</v>
      </c>
    </row>
    <row r="4" spans="1:5" x14ac:dyDescent="0.25">
      <c r="A4" t="s">
        <v>2</v>
      </c>
      <c r="B4" t="s">
        <v>11</v>
      </c>
      <c r="C4" t="s">
        <v>63</v>
      </c>
      <c r="D4" t="s">
        <v>40</v>
      </c>
    </row>
    <row r="5" spans="1:5" x14ac:dyDescent="0.25">
      <c r="A5" t="s">
        <v>121</v>
      </c>
      <c r="D5" t="s">
        <v>15</v>
      </c>
    </row>
    <row r="6" spans="1:5" x14ac:dyDescent="0.25">
      <c r="A6" t="s">
        <v>3</v>
      </c>
      <c r="D6" t="s">
        <v>71</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10"/>
  <sheetViews>
    <sheetView showRuler="0" workbookViewId="0">
      <selection activeCell="B6" sqref="B6"/>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129</v>
      </c>
    </row>
    <row r="4" spans="1:11" x14ac:dyDescent="0.25">
      <c r="A4" s="29" t="s">
        <v>16</v>
      </c>
      <c r="B4" s="24" t="s">
        <v>130</v>
      </c>
    </row>
    <row r="5" spans="1:11" x14ac:dyDescent="0.25">
      <c r="A5" s="29" t="s">
        <v>18</v>
      </c>
      <c r="B5" s="24" t="s">
        <v>131</v>
      </c>
    </row>
    <row r="6" spans="1:11" x14ac:dyDescent="0.25">
      <c r="A6" s="29" t="s">
        <v>52</v>
      </c>
      <c r="B6" s="72">
        <v>41547</v>
      </c>
    </row>
    <row r="7" spans="1:11" x14ac:dyDescent="0.25">
      <c r="A7" s="29" t="s">
        <v>56</v>
      </c>
      <c r="B7" s="72"/>
    </row>
    <row r="8" spans="1:11" x14ac:dyDescent="0.25">
      <c r="B8" s="31"/>
    </row>
    <row r="9" spans="1:11" x14ac:dyDescent="0.25">
      <c r="A9" s="32" t="s">
        <v>72</v>
      </c>
      <c r="B9" s="33"/>
    </row>
    <row r="10" spans="1:11" x14ac:dyDescent="0.25">
      <c r="A10" s="32" t="s">
        <v>73</v>
      </c>
      <c r="B10" s="34"/>
    </row>
  </sheetData>
  <sheetProtection password="E895" sheet="1" objects="1" scenarios="1"/>
  <pageMargins left="0.7" right="0.7" top="0.75" bottom="0.75" header="0.3" footer="0.3"/>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tabSelected="1" showRuler="0" workbookViewId="0">
      <selection activeCell="A24" sqref="A24:I32"/>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t="s">
        <v>132</v>
      </c>
      <c r="G4" s="90"/>
      <c r="H4" s="90"/>
      <c r="I4" s="91"/>
    </row>
    <row r="5" spans="1:11" x14ac:dyDescent="0.25">
      <c r="A5" s="32" t="s">
        <v>74</v>
      </c>
      <c r="B5" s="19" t="s">
        <v>12</v>
      </c>
      <c r="C5" s="40"/>
      <c r="D5" s="40"/>
      <c r="F5" s="92"/>
      <c r="G5" s="93"/>
      <c r="H5" s="93"/>
      <c r="I5" s="94"/>
    </row>
    <row r="6" spans="1:11" x14ac:dyDescent="0.25">
      <c r="A6" s="32" t="s">
        <v>75</v>
      </c>
      <c r="B6" s="70">
        <v>1</v>
      </c>
      <c r="C6" s="44"/>
      <c r="D6" s="44"/>
      <c r="F6" s="92"/>
      <c r="G6" s="93"/>
      <c r="H6" s="93"/>
      <c r="I6" s="94"/>
    </row>
    <row r="7" spans="1:11" x14ac:dyDescent="0.25">
      <c r="A7" s="32" t="s">
        <v>76</v>
      </c>
      <c r="B7" s="20">
        <v>100000</v>
      </c>
      <c r="C7" s="45"/>
      <c r="D7" s="45"/>
      <c r="F7" s="92"/>
      <c r="G7" s="93"/>
      <c r="H7" s="93"/>
      <c r="I7" s="94"/>
    </row>
    <row r="8" spans="1:11" x14ac:dyDescent="0.25">
      <c r="A8" s="32" t="s">
        <v>77</v>
      </c>
      <c r="B8" s="19" t="s">
        <v>11</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63</v>
      </c>
      <c r="D11" s="51">
        <f>IF(C11="yes",2,0)</f>
        <v>0</v>
      </c>
      <c r="F11" s="92"/>
      <c r="G11" s="93"/>
      <c r="H11" s="93"/>
      <c r="I11" s="94"/>
      <c r="J11" s="49"/>
    </row>
    <row r="12" spans="1:11" x14ac:dyDescent="0.25">
      <c r="A12" s="52" t="s">
        <v>79</v>
      </c>
      <c r="B12" s="53"/>
      <c r="C12" s="68" t="s">
        <v>62</v>
      </c>
      <c r="D12" s="51">
        <f>IF(C12="yes",2,0)</f>
        <v>2</v>
      </c>
      <c r="F12" s="92"/>
      <c r="G12" s="93"/>
      <c r="H12" s="93"/>
      <c r="I12" s="94"/>
      <c r="J12" s="49"/>
    </row>
    <row r="13" spans="1:11" x14ac:dyDescent="0.25">
      <c r="A13" s="52" t="s">
        <v>80</v>
      </c>
      <c r="B13" s="53"/>
      <c r="C13" s="68" t="s">
        <v>63</v>
      </c>
      <c r="D13" s="51">
        <f>IF(C13="yes",2,0)</f>
        <v>0</v>
      </c>
      <c r="F13" s="92"/>
      <c r="G13" s="93"/>
      <c r="H13" s="93"/>
      <c r="I13" s="94"/>
      <c r="J13" s="49"/>
    </row>
    <row r="14" spans="1:11" x14ac:dyDescent="0.25">
      <c r="A14" s="54" t="s">
        <v>81</v>
      </c>
      <c r="B14" s="18" t="s">
        <v>124</v>
      </c>
      <c r="C14" s="36"/>
      <c r="D14" s="55"/>
      <c r="F14" s="92"/>
      <c r="G14" s="93"/>
      <c r="H14" s="93"/>
      <c r="I14" s="94"/>
      <c r="J14" s="49"/>
    </row>
    <row r="15" spans="1:11" x14ac:dyDescent="0.25">
      <c r="A15" s="52" t="s">
        <v>82</v>
      </c>
      <c r="B15" s="53"/>
      <c r="C15" s="68" t="s">
        <v>62</v>
      </c>
      <c r="D15" s="51">
        <f>IF(C15="yes",1,0)</f>
        <v>1</v>
      </c>
      <c r="F15" s="92"/>
      <c r="G15" s="93"/>
      <c r="H15" s="93"/>
      <c r="I15" s="94"/>
      <c r="J15" s="49"/>
    </row>
    <row r="16" spans="1:11" ht="29.1" customHeight="1" x14ac:dyDescent="0.25">
      <c r="A16" s="100" t="s">
        <v>83</v>
      </c>
      <c r="B16" s="101"/>
      <c r="C16" s="69" t="s">
        <v>63</v>
      </c>
      <c r="D16" s="56">
        <f>IF(C16="yes",1,0)</f>
        <v>0</v>
      </c>
      <c r="F16" s="92"/>
      <c r="G16" s="93"/>
      <c r="H16" s="93"/>
      <c r="I16" s="94"/>
      <c r="J16" s="49"/>
    </row>
    <row r="17" spans="1:11" x14ac:dyDescent="0.25">
      <c r="A17" s="52" t="s">
        <v>84</v>
      </c>
      <c r="B17" s="53"/>
      <c r="C17" s="68" t="s">
        <v>63</v>
      </c>
      <c r="D17" s="56">
        <f>IF(C17="yes",-2,0)</f>
        <v>0</v>
      </c>
      <c r="F17" s="92"/>
      <c r="G17" s="93"/>
      <c r="H17" s="93"/>
      <c r="I17" s="94"/>
      <c r="J17" s="49"/>
    </row>
    <row r="18" spans="1:11" x14ac:dyDescent="0.25">
      <c r="A18" s="52" t="s">
        <v>85</v>
      </c>
      <c r="B18" s="53"/>
      <c r="C18" s="68" t="s">
        <v>62</v>
      </c>
      <c r="D18" s="56">
        <f>IF(C18="yes",1,0)</f>
        <v>1</v>
      </c>
      <c r="F18" s="92"/>
      <c r="G18" s="93"/>
      <c r="H18" s="93"/>
      <c r="I18" s="94"/>
      <c r="J18" s="49"/>
    </row>
    <row r="19" spans="1:11" ht="35.1" customHeight="1" x14ac:dyDescent="0.25">
      <c r="A19" s="100" t="s">
        <v>86</v>
      </c>
      <c r="B19" s="102"/>
      <c r="C19" s="69" t="s">
        <v>63</v>
      </c>
      <c r="D19" s="56">
        <f>IF(C19="no",1,0)</f>
        <v>1</v>
      </c>
      <c r="F19" s="92"/>
      <c r="G19" s="93"/>
      <c r="H19" s="93"/>
      <c r="I19" s="94"/>
      <c r="J19" s="49"/>
    </row>
    <row r="20" spans="1:11" x14ac:dyDescent="0.25">
      <c r="A20" s="52" t="s">
        <v>87</v>
      </c>
      <c r="B20" s="53"/>
      <c r="C20" s="68" t="s">
        <v>62</v>
      </c>
      <c r="D20" s="56">
        <f>IF(C20="yes",3,0)</f>
        <v>3</v>
      </c>
      <c r="F20" s="92"/>
      <c r="G20" s="93"/>
      <c r="H20" s="93"/>
      <c r="I20" s="94"/>
      <c r="J20" s="49"/>
    </row>
    <row r="21" spans="1:11" x14ac:dyDescent="0.25">
      <c r="A21" s="57"/>
      <c r="B21" s="58"/>
      <c r="C21" s="59" t="s">
        <v>69</v>
      </c>
      <c r="D21" s="60">
        <f>SUM(D11:D20)</f>
        <v>8</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t="s">
        <v>133</v>
      </c>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2" workbookViewId="0">
      <selection activeCell="A24" sqref="A24:I32"/>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t="s">
        <v>135</v>
      </c>
      <c r="G4" s="90"/>
      <c r="H4" s="90"/>
      <c r="I4" s="91"/>
    </row>
    <row r="5" spans="1:11" x14ac:dyDescent="0.25">
      <c r="A5" s="32" t="s">
        <v>74</v>
      </c>
      <c r="B5" s="19" t="s">
        <v>5</v>
      </c>
      <c r="C5" s="40"/>
      <c r="D5" s="40"/>
      <c r="F5" s="92"/>
      <c r="G5" s="93"/>
      <c r="H5" s="93"/>
      <c r="I5" s="94"/>
    </row>
    <row r="6" spans="1:11" x14ac:dyDescent="0.25">
      <c r="A6" s="32" t="s">
        <v>75</v>
      </c>
      <c r="B6" s="70">
        <v>1</v>
      </c>
      <c r="C6" s="44"/>
      <c r="D6" s="44"/>
      <c r="F6" s="92"/>
      <c r="G6" s="93"/>
      <c r="H6" s="93"/>
      <c r="I6" s="94"/>
    </row>
    <row r="7" spans="1:11" x14ac:dyDescent="0.25">
      <c r="A7" s="32" t="s">
        <v>76</v>
      </c>
      <c r="B7" s="20">
        <v>2200</v>
      </c>
      <c r="C7" s="45"/>
      <c r="D7" s="45"/>
      <c r="F7" s="92"/>
      <c r="G7" s="93"/>
      <c r="H7" s="93"/>
      <c r="I7" s="94"/>
    </row>
    <row r="8" spans="1:11" x14ac:dyDescent="0.25">
      <c r="A8" s="32" t="s">
        <v>77</v>
      </c>
      <c r="B8" s="19" t="s">
        <v>11</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63</v>
      </c>
      <c r="D11" s="51">
        <f>IF(C11="yes",2,0)</f>
        <v>0</v>
      </c>
      <c r="F11" s="92"/>
      <c r="G11" s="93"/>
      <c r="H11" s="93"/>
      <c r="I11" s="94"/>
      <c r="J11" s="49"/>
    </row>
    <row r="12" spans="1:11" x14ac:dyDescent="0.25">
      <c r="A12" s="52" t="s">
        <v>79</v>
      </c>
      <c r="B12" s="53"/>
      <c r="C12" s="68" t="s">
        <v>62</v>
      </c>
      <c r="D12" s="51">
        <f>IF(C12="yes",2,0)</f>
        <v>2</v>
      </c>
      <c r="F12" s="92"/>
      <c r="G12" s="93"/>
      <c r="H12" s="93"/>
      <c r="I12" s="94"/>
      <c r="J12" s="49"/>
    </row>
    <row r="13" spans="1:11" x14ac:dyDescent="0.25">
      <c r="A13" s="52" t="s">
        <v>80</v>
      </c>
      <c r="B13" s="53"/>
      <c r="C13" s="68" t="s">
        <v>63</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62</v>
      </c>
      <c r="D15" s="51">
        <f>IF(C15="yes",1,0)</f>
        <v>1</v>
      </c>
      <c r="F15" s="92"/>
      <c r="G15" s="93"/>
      <c r="H15" s="93"/>
      <c r="I15" s="94"/>
      <c r="J15" s="49"/>
    </row>
    <row r="16" spans="1:11" ht="29.1" customHeight="1" x14ac:dyDescent="0.25">
      <c r="A16" s="100" t="s">
        <v>83</v>
      </c>
      <c r="B16" s="101"/>
      <c r="C16" s="69" t="s">
        <v>63</v>
      </c>
      <c r="D16" s="56">
        <f>IF(C16="yes",1,0)</f>
        <v>0</v>
      </c>
      <c r="F16" s="92"/>
      <c r="G16" s="93"/>
      <c r="H16" s="93"/>
      <c r="I16" s="94"/>
      <c r="J16" s="49"/>
    </row>
    <row r="17" spans="1:11" x14ac:dyDescent="0.25">
      <c r="A17" s="52" t="s">
        <v>84</v>
      </c>
      <c r="B17" s="53"/>
      <c r="C17" s="68" t="s">
        <v>63</v>
      </c>
      <c r="D17" s="56">
        <f>IF(C17="yes",-2,0)</f>
        <v>0</v>
      </c>
      <c r="F17" s="92"/>
      <c r="G17" s="93"/>
      <c r="H17" s="93"/>
      <c r="I17" s="94"/>
      <c r="J17" s="49"/>
    </row>
    <row r="18" spans="1:11" x14ac:dyDescent="0.25">
      <c r="A18" s="52" t="s">
        <v>85</v>
      </c>
      <c r="B18" s="53"/>
      <c r="C18" s="68" t="s">
        <v>62</v>
      </c>
      <c r="D18" s="56">
        <f>IF(C18="yes",1,0)</f>
        <v>1</v>
      </c>
      <c r="F18" s="92"/>
      <c r="G18" s="93"/>
      <c r="H18" s="93"/>
      <c r="I18" s="94"/>
      <c r="J18" s="49"/>
    </row>
    <row r="19" spans="1:11" ht="35.1" customHeight="1" x14ac:dyDescent="0.25">
      <c r="A19" s="100" t="s">
        <v>86</v>
      </c>
      <c r="B19" s="102"/>
      <c r="C19" s="69" t="s">
        <v>63</v>
      </c>
      <c r="D19" s="56">
        <f>IF(C19="no",1,0)</f>
        <v>1</v>
      </c>
      <c r="F19" s="92"/>
      <c r="G19" s="93"/>
      <c r="H19" s="93"/>
      <c r="I19" s="94"/>
      <c r="J19" s="49"/>
    </row>
    <row r="20" spans="1:11" x14ac:dyDescent="0.25">
      <c r="A20" s="52" t="s">
        <v>87</v>
      </c>
      <c r="B20" s="53"/>
      <c r="C20" s="68" t="s">
        <v>62</v>
      </c>
      <c r="D20" s="56">
        <f>IF(C20="yes",3,0)</f>
        <v>3</v>
      </c>
      <c r="F20" s="92"/>
      <c r="G20" s="93"/>
      <c r="H20" s="93"/>
      <c r="I20" s="94"/>
      <c r="J20" s="49"/>
    </row>
    <row r="21" spans="1:11" x14ac:dyDescent="0.25">
      <c r="A21" s="57"/>
      <c r="B21" s="58"/>
      <c r="C21" s="59" t="s">
        <v>69</v>
      </c>
      <c r="D21" s="60">
        <f>SUM(D11:D20)</f>
        <v>8</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t="s">
        <v>134</v>
      </c>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workbookViewId="0">
      <selection activeCell="L24" sqref="L24"/>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32"/>
  <sheetViews>
    <sheetView showRuler="0"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4" width="8.42578125" style="30" customWidth="1"/>
    <col min="5" max="5" width="3.42578125" style="30" customWidth="1"/>
    <col min="6" max="6" width="11" style="30" customWidth="1"/>
    <col min="7" max="7" width="18.42578125" style="30" customWidth="1"/>
    <col min="8" max="8" width="12.42578125" style="30" customWidth="1"/>
    <col min="9" max="9" width="8.42578125" style="30" customWidth="1"/>
    <col min="10" max="10" width="1.42578125" style="30" hidden="1" customWidth="1"/>
    <col min="11" max="16384" width="8.85546875" style="30"/>
  </cols>
  <sheetData>
    <row r="1" spans="1:11" x14ac:dyDescent="0.25">
      <c r="A1" s="32" t="s">
        <v>8</v>
      </c>
      <c r="B1" s="35" t="str">
        <f>IF('General Info'!B3="","",'General Info'!B3)</f>
        <v>Physics/Astronomy</v>
      </c>
      <c r="C1" s="36"/>
      <c r="D1" s="36"/>
      <c r="E1" s="37"/>
      <c r="F1" s="71"/>
      <c r="G1" s="38" t="s">
        <v>113</v>
      </c>
      <c r="H1" s="87"/>
      <c r="I1" s="88"/>
      <c r="J1" s="37"/>
      <c r="K1" s="39"/>
    </row>
    <row r="2" spans="1:11" x14ac:dyDescent="0.25">
      <c r="A2" s="32" t="s">
        <v>0</v>
      </c>
      <c r="B2" s="35" t="str">
        <f>IF('General Info'!B4="","",'General Info'!B4)</f>
        <v>Nick Strobel and Rick Darke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104"/>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6F2C22-DF78-4A41-9EF2-9395F8E44867}"/>
</file>

<file path=customXml/itemProps2.xml><?xml version="1.0" encoding="utf-8"?>
<ds:datastoreItem xmlns:ds="http://schemas.openxmlformats.org/officeDocument/2006/customXml" ds:itemID="{671C0D3C-DF75-4CFE-9740-6E7536599C9A}"/>
</file>

<file path=customXml/itemProps3.xml><?xml version="1.0" encoding="utf-8"?>
<ds:datastoreItem xmlns:ds="http://schemas.openxmlformats.org/officeDocument/2006/customXml" ds:itemID="{39D7AD1D-7273-4513-815E-F8C3460441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LizRozell</cp:lastModifiedBy>
  <cp:lastPrinted>2011-08-30T16:38:25Z</cp:lastPrinted>
  <dcterms:created xsi:type="dcterms:W3CDTF">2011-04-18T17:08:01Z</dcterms:created>
  <dcterms:modified xsi:type="dcterms:W3CDTF">2013-10-01T04:06:28Z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