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6605" windowHeight="9435" firstSheet="2" activeTab="3"/>
  </bookViews>
  <sheets>
    <sheet name="Instructions" sheetId="1" r:id="rId1"/>
    <sheet name="Data" sheetId="5" state="hidden" r:id="rId2"/>
    <sheet name="General Info" sheetId="2" r:id="rId3"/>
    <sheet name="Priority 1" sheetId="1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4" r:id="rId13"/>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 localSheetId="11">Instructions!#REF!</definedName>
    <definedName name="PriorityLink">Instructions!#REF!</definedName>
    <definedName name="RequestedItem2">Data!$A$2:$A$11</definedName>
    <definedName name="YesNo">Data!$C$3:$C$4</definedName>
  </definedNames>
  <calcPr calcId="145621"/>
</workbook>
</file>

<file path=xl/calcChain.xml><?xml version="1.0" encoding="utf-8"?>
<calcChain xmlns="http://schemas.openxmlformats.org/spreadsheetml/2006/main">
  <c r="D20" i="14" l="1"/>
  <c r="D19" i="14"/>
  <c r="D18" i="14"/>
  <c r="D17" i="14"/>
  <c r="D16" i="14"/>
  <c r="D15" i="14"/>
  <c r="D13" i="14"/>
  <c r="D12" i="14"/>
  <c r="D11" i="14"/>
  <c r="B3" i="14"/>
  <c r="B2" i="14"/>
  <c r="B1" i="14"/>
  <c r="D20" i="13"/>
  <c r="D19" i="13"/>
  <c r="D18" i="13"/>
  <c r="D17" i="13"/>
  <c r="D16" i="13"/>
  <c r="D15" i="13"/>
  <c r="D13" i="13"/>
  <c r="D12" i="13"/>
  <c r="D11" i="13"/>
  <c r="B3" i="13"/>
  <c r="B2" i="13"/>
  <c r="B1" i="13"/>
  <c r="D20" i="12"/>
  <c r="D19" i="12"/>
  <c r="D18" i="12"/>
  <c r="D17" i="12"/>
  <c r="D16" i="12"/>
  <c r="D15" i="12"/>
  <c r="D13" i="12"/>
  <c r="D12" i="12"/>
  <c r="D11" i="12"/>
  <c r="B3" i="12"/>
  <c r="B2" i="12"/>
  <c r="B1" i="12"/>
  <c r="D20" i="11"/>
  <c r="D19" i="11"/>
  <c r="D18" i="11"/>
  <c r="D17" i="11"/>
  <c r="D16" i="11"/>
  <c r="D15" i="11"/>
  <c r="D13" i="11"/>
  <c r="D12" i="11"/>
  <c r="D11" i="11"/>
  <c r="B3" i="11"/>
  <c r="B2" i="11"/>
  <c r="B1" i="11"/>
  <c r="D20" i="10"/>
  <c r="D19" i="10"/>
  <c r="D18" i="10"/>
  <c r="D17" i="10"/>
  <c r="D16" i="10"/>
  <c r="D15" i="10"/>
  <c r="D13" i="10"/>
  <c r="D12" i="10"/>
  <c r="D11" i="10"/>
  <c r="B3" i="10"/>
  <c r="B2" i="10"/>
  <c r="B1" i="10"/>
  <c r="D20" i="9"/>
  <c r="D19" i="9"/>
  <c r="D18" i="9"/>
  <c r="D17" i="9"/>
  <c r="D16" i="9"/>
  <c r="D15" i="9"/>
  <c r="D13" i="9"/>
  <c r="D12" i="9"/>
  <c r="D11" i="9"/>
  <c r="B3" i="9"/>
  <c r="B2" i="9"/>
  <c r="B1" i="9"/>
  <c r="D20" i="8"/>
  <c r="D19" i="8"/>
  <c r="D18" i="8"/>
  <c r="D17" i="8"/>
  <c r="D16" i="8"/>
  <c r="D15" i="8"/>
  <c r="D13" i="8"/>
  <c r="D12" i="8"/>
  <c r="D11" i="8"/>
  <c r="B3" i="8"/>
  <c r="B2" i="8"/>
  <c r="B1" i="8"/>
  <c r="D20" i="7"/>
  <c r="D19" i="7"/>
  <c r="D18" i="7"/>
  <c r="D17" i="7"/>
  <c r="D16" i="7"/>
  <c r="D15" i="7"/>
  <c r="D13" i="7"/>
  <c r="D12" i="7"/>
  <c r="D11" i="7"/>
  <c r="B3" i="7"/>
  <c r="B2" i="7"/>
  <c r="B1" i="7"/>
  <c r="D20" i="6"/>
  <c r="D19" i="6"/>
  <c r="D18" i="6"/>
  <c r="D17" i="6"/>
  <c r="D16" i="6"/>
  <c r="D15" i="6"/>
  <c r="D13" i="6"/>
  <c r="D12" i="6"/>
  <c r="D11" i="6"/>
  <c r="B3" i="6"/>
  <c r="B2" i="6"/>
  <c r="B1" i="6"/>
  <c r="D17" i="4"/>
  <c r="D20" i="4"/>
  <c r="D19" i="4"/>
  <c r="D18" i="4"/>
  <c r="D16" i="4"/>
  <c r="D15" i="4"/>
  <c r="D13" i="4"/>
  <c r="D12" i="4"/>
  <c r="D11" i="4"/>
  <c r="D21" i="7" l="1"/>
  <c r="D21" i="9"/>
  <c r="D21" i="11"/>
  <c r="D21" i="13"/>
  <c r="D21" i="6"/>
  <c r="D21" i="8"/>
  <c r="D21" i="10"/>
  <c r="D21" i="12"/>
  <c r="D21" i="14"/>
  <c r="D21" i="4"/>
  <c r="B1" i="4"/>
  <c r="B2" i="4"/>
  <c r="B3" i="4"/>
</calcChain>
</file>

<file path=xl/sharedStrings.xml><?xml version="1.0" encoding="utf-8"?>
<sst xmlns="http://schemas.openxmlformats.org/spreadsheetml/2006/main" count="490" uniqueCount="145">
  <si>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</si>
  <si>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</si>
  <si>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</si>
  <si>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</si>
  <si>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</si>
  <si>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</si>
  <si>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</si>
  <si>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</si>
  <si>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</si>
  <si>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</si>
  <si>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</si>
  <si>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</si>
  <si>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</si>
  <si>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</si>
  <si>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</si>
  <si>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</si>
  <si>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</si>
  <si>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</si>
  <si>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</si>
  <si>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</si>
  <si>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</si>
  <si>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</si>
  <si>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</si>
  <si>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</si>
  <si>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</si>
  <si>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</si>
  <si>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</si>
  <si>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</si>
  <si>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</si>
  <si>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</si>
  <si>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</si>
  <si>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</si>
  <si>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</si>
  <si>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</si>
  <si>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</si>
  <si>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</si>
  <si>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</si>
  <si>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</si>
  <si>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</si>
  <si>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</si>
  <si>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</si>
  <si>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</si>
  <si>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</si>
  <si>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</si>
  <si>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</si>
  <si>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</si>
  <si>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</si>
  <si>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</si>
  <si>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</si>
  <si>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</si>
  <si>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</si>
  <si>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</si>
  <si>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</si>
  <si>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</si>
  <si>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</si>
  <si>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</si>
  <si>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</si>
  <si>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</si>
  <si>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</si>
  <si>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</si>
  <si>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</si>
  <si>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</si>
  <si>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</si>
  <si>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</si>
  <si>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</si>
  <si>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</si>
  <si>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</si>
  <si>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</si>
  <si>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</si>
  <si>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</si>
  <si>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</si>
  <si>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</si>
  <si>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</si>
  <si>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</si>
  <si>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</si>
  <si>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</si>
  <si>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</si>
  <si>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</si>
  <si>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</si>
  <si>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</si>
  <si>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</si>
  <si>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</si>
  <si>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</si>
  <si>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</si>
  <si>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</si>
  <si>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</si>
  <si>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</si>
  <si>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</si>
  <si>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</si>
  <si>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</si>
  <si>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</si>
  <si>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</si>
  <si>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</si>
  <si>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</si>
  <si>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</si>
  <si>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</si>
  <si>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</si>
  <si>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</si>
  <si>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</si>
  <si>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</si>
  <si>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</si>
  <si>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</si>
  <si>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</si>
  <si>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</si>
  <si>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</si>
  <si>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</si>
  <si>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</si>
  <si>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</si>
  <si>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</si>
  <si>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</si>
  <si>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</si>
  <si>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</si>
  <si>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</si>
  <si>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</si>
  <si>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</si>
  <si>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</si>
  <si>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</si>
  <si>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</si>
  <si>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</si>
  <si>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</si>
  <si>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</si>
  <si>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</si>
  <si>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</si>
  <si>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</si>
  <si>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</si>
  <si>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</si>
  <si>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r>
      <t xml:space="preserve">Identify the College Strategic Goal from the document posted on the APR web site at  </t>
    </r>
    <r>
      <rPr>
        <sz val="9"/>
        <color rgb="FF2B0BB5"/>
        <rFont val="Calibri"/>
        <family val="2"/>
        <scheme val="minor"/>
      </rPr>
      <t>http://www.bakersfieldcollege.edu/irp/Unit%20Plan/a1_UnitPlan.asp</t>
    </r>
    <r>
      <rPr>
        <sz val="9"/>
        <color rgb="FF0070C0"/>
        <rFont val="Calibri"/>
        <family val="2"/>
        <scheme val="minor"/>
      </rPr>
      <t xml:space="preserve"> </t>
    </r>
    <r>
      <rPr>
        <sz val="11"/>
        <color theme="1"/>
        <rFont val="Calibri"/>
        <family val="2"/>
        <scheme val="minor"/>
      </rPr>
      <t xml:space="preserve"> or from your Program SLO/AUO.</t>
    </r>
  </si>
  <si>
    <t>(23) Alignment with College Strategic Goal or Program SLO/AUO:</t>
  </si>
  <si>
    <t>ISIT Priority Workbook for 2013-14 APR</t>
  </si>
  <si>
    <t>Phil Whitney</t>
  </si>
  <si>
    <t>unknown</t>
  </si>
  <si>
    <t>BMIT-COMS</t>
  </si>
  <si>
    <t>Aligns with the overarching theme of Goal 1: Student Success.
Aligns with Goal 1.5 by allowing us to schedule more sections and/or sections that fit more closely with a student's schedule thus facilitating student progress.
Aligns with Goal 2.3 by allowing us to offer more hands-on computer courses as requested by our advisory group.</t>
  </si>
  <si>
    <t xml:space="preserve">$50 each </t>
  </si>
  <si>
    <t>Requesting RAM upgrades for the computers in L-148.  This will decrease boot times and allow for a faster response time when using programs such as Dreamweaver.  The response times in this lab are sub-par.</t>
  </si>
  <si>
    <t>Aligns with the broad definition of Goal #1: Student success.   Students and faculty become frustrated with the technology when it is slow.  This requires faculty to adjust their curriculum to accommodate the slow technology.  This in turn reduces the quality of instruction and the student's classroom experience.</t>
  </si>
  <si>
    <t>Not sure how to match this request with the form, but we formally ask that both the boot times and the network speeds be drastically improved in the Business Education building.  This may involve new equipment, or a better configuration of the existing equipment.</t>
  </si>
  <si>
    <t>Unknown</t>
  </si>
  <si>
    <t>Aligns with the broad definition of Goal #1: Student success.  
Aligns with the broad definition of Goal #3: Facilities/Infrastructure.</t>
  </si>
  <si>
    <t>varies</t>
  </si>
  <si>
    <t>See notes</t>
  </si>
  <si>
    <t>Aligns with the overarching theme of Goal 1: Student Success.
Aligns with Goal 2.3 by allowing us to offer more hands-on computer courses as requested by our advisory group.</t>
  </si>
  <si>
    <t xml:space="preserve">This is a request for various equipment and equipment configurations that are needed to enhance instruction and student learning outcomes in the Computer Studies programs:
For Classroom B11:
• Additional cable drop needs to be installed for the additional instructor station
• Classroom switch/router needs to be configured to allow instructors to setup and demonstrate networking protocols that should remain isolated within the classroom network
The following can be used in multiple computer labs:
• External Hard Drives (Quantity 40; $70 per unit) 
• WiFi APs; (Quantity 2, $120 per unit)
• USB WiFi Adapters (Quantity 42, $40 per unit)
• 10 cable cutters ($20 per unit), wire strippers ($20 per unit), crimping tools ($20 per unit), CAT 6e twisted pair cabling ($200 per 1000 ft. box), and RJ-45 connectors ($20 per pack of 100)
• Voice over IP equipment headsets (Quantity 45, $20 per unit)
The following are for classroom Demonstrations:
• A switch that supports Virtual LANs (VLANs) - Quantity 1, $100
• Fiber Optic equipment and cable
o Quantity 2 NICs $100 per unit
o Quantity 1 switch $100
o Quantity 2 20 foot MMF $50
</t>
  </si>
  <si>
    <t xml:space="preserve">This is a request combining many elements.  The request is to replace the computers in B2 with machines that support virtualization.  The equipment needs are as follows:
• Minimum 8 GB RAM
• USB 3.0 port accessible from the front of the system unit
• 2 instructor workstations
• Additional cable drop for additional instructor workstation
• 40 external USB 3.0 Harddrives (like those in B11)
• Classroom switch/router needs to be configured to allow instructors to setup and demonstrate networking protocols that should remain isolated within the classroom network
The replacement of the eqipment will allow for greater scheduling flexibility and for the addition of courses that will also require higher-end computer equipment
</t>
  </si>
  <si>
    <t>Requesting a new computer lab for the Business Education building.  
Our utilization of the two computer labs in the Business Education building (B2 and B11) is high.  Because of the hig utilization of theses labs, we are scheduling labs around campus (Library, Science and Engineering), for those classes we offer that can use more "generic" computers.  Unfortunately, many times those computers are inadquate for some of our current courses (COMS B82, COMS B41, COMS B34, COMS B74a, COMS B93) and for courses we plan to add to the catalog.  The flexibility in scheduling AND the ability to offer more computing intensive courses is paramount for the success of our programs.  The requested configuration for the workstations in this lab will also allow the lab to be used as a traditional lecture room as well.  This furniture is being requested via the M &amp; O form.
We will also be able to schedule BSAD B55 in this lab.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</si>
</sst>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mmmm\ d\,\ yyyy;@"/>
  </numFmts>
  <fonts count="15"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sz val="9"/>
      <color rgb="FF0070C0"/>
      <name val="Calibri"/>
      <family val="2"/>
      <scheme val="minor"/>
    </font>
    <font>
      <sz val="9"/>
      <color rgb="FF2B0BB5"/>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14">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0" fontId="0" fillId="8" borderId="0" xfId="0" applyFill="1"/>
    <xf numFmtId="44" fontId="0" fillId="7" borderId="1" xfId="1" applyFont="1" applyFill="1" applyBorder="1" applyAlignment="1" applyProtection="1">
      <alignment horizontal="left"/>
      <protection locked="0"/>
    </xf>
    <xf numFmtId="0" fontId="6" fillId="7" borderId="0" xfId="0" applyFont="1" applyFill="1" applyAlignment="1">
      <alignment horizontal="left"/>
    </xf>
    <xf numFmtId="0" fontId="6" fillId="0" borderId="0" xfId="0" applyFont="1" applyAlignment="1">
      <alignment horizontal="left"/>
    </xf>
    <xf numFmtId="0" fontId="12" fillId="8" borderId="0" xfId="0" applyFont="1" applyFill="1" applyAlignment="1">
      <alignment horizontal="center"/>
    </xf>
    <xf numFmtId="0" fontId="0" fillId="7" borderId="2" xfId="0" applyNumberFormat="1" applyFill="1" applyBorder="1" applyAlignment="1" applyProtection="1">
      <alignment horizontal="left" vertical="top" wrapText="1"/>
      <protection locked="0"/>
    </xf>
    <xf numFmtId="0" fontId="0" fillId="7" borderId="3" xfId="0" applyFill="1" applyBorder="1" applyAlignment="1" applyProtection="1">
      <alignment wrapText="1"/>
      <protection locked="0"/>
    </xf>
    <xf numFmtId="0" fontId="0" fillId="7" borderId="4" xfId="0" applyFill="1" applyBorder="1" applyAlignment="1" applyProtection="1">
      <alignment wrapText="1"/>
      <protection locked="0"/>
    </xf>
    <xf numFmtId="0" fontId="0" fillId="7" borderId="5" xfId="0" applyFill="1" applyBorder="1" applyAlignment="1" applyProtection="1">
      <alignment wrapText="1"/>
      <protection locked="0"/>
    </xf>
    <xf numFmtId="0" fontId="0" fillId="7" borderId="0" xfId="0" applyFill="1" applyBorder="1" applyAlignment="1" applyProtection="1">
      <alignment wrapText="1"/>
      <protection locked="0"/>
    </xf>
    <xf numFmtId="0" fontId="0" fillId="7" borderId="6" xfId="0" applyFill="1" applyBorder="1" applyAlignment="1" applyProtection="1">
      <alignment wrapText="1"/>
      <protection locked="0"/>
    </xf>
    <xf numFmtId="0" fontId="0" fillId="7" borderId="7" xfId="0" applyFill="1" applyBorder="1" applyAlignment="1" applyProtection="1">
      <alignment wrapText="1"/>
      <protection locked="0"/>
    </xf>
    <xf numFmtId="0" fontId="0" fillId="7" borderId="8" xfId="0" applyFill="1" applyBorder="1" applyAlignment="1" applyProtection="1">
      <alignment wrapText="1"/>
      <protection locked="0"/>
    </xf>
    <xf numFmtId="0" fontId="0" fillId="7" borderId="9" xfId="0" applyFill="1" applyBorder="1" applyAlignment="1" applyProtection="1">
      <alignment wrapText="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ont="1"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xf numFmtId="0" fontId="0" fillId="7" borderId="2" xfId="0" applyNumberFormat="1" applyFill="1" applyBorder="1" applyAlignment="1" applyProtection="1">
      <alignment horizontal="left" vertical="top"/>
      <protection locked="0"/>
    </xf>
  </cellXfs>
  <cellStyles count="2">
    <cellStyle name="Currency" xfId="1" builtinId="4"/>
    <cellStyle name="Normal" xfId="0" builtinId="0"/>
  </cellStyles>
  <dxfs count="0"/>
  <tableStyles count="0" defaultTableStyle="TableStyleMedium2" defaultPivotStyle="PivotStyleLight16"/>
  <colors>
    <mruColors>
      <color rgb="FF2B0BB5"/>
      <color rgb="FF2B2B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36"/>
  <sheetViews>
    <sheetView topLeftCell="A31" workbookViewId="0">
      <selection activeCell="C36" sqref="C36"/>
    </sheetView>
  </sheetViews>
  <sheetFormatPr defaultRowHeight="15" x14ac:dyDescent="0.25"/>
  <cols>
    <col min="1" max="1" width="5.5703125" style="4" customWidth="1"/>
    <col min="2" max="2" width="32.42578125" style="4" customWidth="1"/>
    <col min="3" max="3" width="71.140625" style="6" customWidth="1"/>
    <col min="4" max="4" width="3.5703125" customWidth="1"/>
    <col min="5" max="5" width="0.140625" customWidth="1"/>
    <col min="6" max="6" width="9.140625" hidden="1" customWidth="1"/>
  </cols>
  <sheetData>
    <row r="1" spans="1:5" ht="15.75" x14ac:dyDescent="0.25">
      <c r="A1" s="78" t="s">
        <v>128</v>
      </c>
      <c r="B1" s="78"/>
      <c r="C1" s="78"/>
      <c r="D1" s="74"/>
    </row>
    <row r="3" spans="1:5" x14ac:dyDescent="0.25">
      <c r="A3" s="10"/>
      <c r="B3" s="10"/>
      <c r="C3" s="11" t="s">
        <v>31</v>
      </c>
      <c r="D3" s="3"/>
      <c r="E3" s="3"/>
    </row>
    <row r="4" spans="1:5" x14ac:dyDescent="0.25">
      <c r="A4" s="76" t="s">
        <v>117</v>
      </c>
      <c r="B4" s="77"/>
      <c r="C4" s="77"/>
      <c r="D4" s="77"/>
      <c r="E4" s="3"/>
    </row>
    <row r="5" spans="1:5" x14ac:dyDescent="0.25">
      <c r="A5" s="12"/>
      <c r="B5" s="12"/>
      <c r="C5" s="13" t="s">
        <v>36</v>
      </c>
      <c r="D5" s="2"/>
      <c r="E5" s="2"/>
    </row>
    <row r="6" spans="1:5" x14ac:dyDescent="0.25">
      <c r="A6" s="5" t="s">
        <v>19</v>
      </c>
      <c r="B6" s="8" t="s">
        <v>40</v>
      </c>
      <c r="C6" s="6" t="s">
        <v>33</v>
      </c>
    </row>
    <row r="7" spans="1:5" x14ac:dyDescent="0.25">
      <c r="A7" s="5" t="s">
        <v>20</v>
      </c>
      <c r="B7" s="8" t="s">
        <v>41</v>
      </c>
      <c r="C7" s="6" t="s">
        <v>32</v>
      </c>
    </row>
    <row r="8" spans="1:5" ht="30" x14ac:dyDescent="0.25">
      <c r="A8" s="5" t="s">
        <v>21</v>
      </c>
      <c r="B8" s="8" t="s">
        <v>42</v>
      </c>
      <c r="C8" s="6" t="s">
        <v>34</v>
      </c>
    </row>
    <row r="9" spans="1:5" x14ac:dyDescent="0.25">
      <c r="A9" s="5" t="s">
        <v>22</v>
      </c>
      <c r="B9" s="17" t="s">
        <v>53</v>
      </c>
      <c r="C9" s="6" t="s">
        <v>54</v>
      </c>
    </row>
    <row r="10" spans="1:5" x14ac:dyDescent="0.25">
      <c r="A10" s="5" t="s">
        <v>23</v>
      </c>
      <c r="B10" s="8" t="s">
        <v>57</v>
      </c>
      <c r="C10" s="6" t="s">
        <v>35</v>
      </c>
    </row>
    <row r="11" spans="1:5" x14ac:dyDescent="0.25">
      <c r="A11" s="5" t="s">
        <v>24</v>
      </c>
      <c r="B11" s="8" t="s">
        <v>89</v>
      </c>
      <c r="C11" s="6" t="s">
        <v>90</v>
      </c>
    </row>
    <row r="12" spans="1:5" ht="30" x14ac:dyDescent="0.25">
      <c r="A12" s="5" t="s">
        <v>25</v>
      </c>
      <c r="B12" s="8" t="s">
        <v>91</v>
      </c>
      <c r="C12" s="6" t="s">
        <v>120</v>
      </c>
    </row>
    <row r="13" spans="1:5" x14ac:dyDescent="0.25">
      <c r="A13" s="5"/>
      <c r="B13" s="8"/>
    </row>
    <row r="14" spans="1:5" x14ac:dyDescent="0.25">
      <c r="A14" s="14"/>
      <c r="B14" s="15"/>
      <c r="C14" s="13" t="s">
        <v>37</v>
      </c>
      <c r="D14" s="2"/>
      <c r="E14" s="2"/>
    </row>
    <row r="15" spans="1:5" ht="90" x14ac:dyDescent="0.25">
      <c r="A15" s="7" t="s">
        <v>26</v>
      </c>
      <c r="B15" s="9" t="s">
        <v>43</v>
      </c>
      <c r="C15" s="6" t="s">
        <v>123</v>
      </c>
    </row>
    <row r="16" spans="1:5" ht="45" x14ac:dyDescent="0.25">
      <c r="A16" s="7" t="s">
        <v>27</v>
      </c>
      <c r="B16" s="9" t="s">
        <v>44</v>
      </c>
      <c r="C16" s="6" t="s">
        <v>38</v>
      </c>
    </row>
    <row r="17" spans="1:4" ht="30" x14ac:dyDescent="0.25">
      <c r="A17" s="7" t="s">
        <v>28</v>
      </c>
      <c r="B17" s="9" t="s">
        <v>46</v>
      </c>
      <c r="C17" s="6" t="s">
        <v>48</v>
      </c>
    </row>
    <row r="18" spans="1:4" ht="30" x14ac:dyDescent="0.25">
      <c r="A18" s="7" t="s">
        <v>29</v>
      </c>
      <c r="B18" s="9" t="s">
        <v>45</v>
      </c>
      <c r="C18" s="6" t="s">
        <v>39</v>
      </c>
    </row>
    <row r="19" spans="1:4" x14ac:dyDescent="0.25">
      <c r="A19" s="7"/>
      <c r="B19" s="9"/>
    </row>
    <row r="20" spans="1:4" x14ac:dyDescent="0.25">
      <c r="A20" s="14"/>
      <c r="B20" s="15"/>
      <c r="C20" s="13" t="s">
        <v>101</v>
      </c>
      <c r="D20" s="2"/>
    </row>
    <row r="21" spans="1:4" ht="75" x14ac:dyDescent="0.25">
      <c r="A21" s="14"/>
      <c r="B21" s="15"/>
      <c r="C21" s="25" t="s">
        <v>118</v>
      </c>
      <c r="D21" s="2"/>
    </row>
    <row r="22" spans="1:4" ht="30" x14ac:dyDescent="0.25">
      <c r="A22" s="5" t="s">
        <v>30</v>
      </c>
      <c r="B22" s="21" t="s">
        <v>58</v>
      </c>
      <c r="C22" s="6" t="s">
        <v>102</v>
      </c>
    </row>
    <row r="23" spans="1:4" ht="30" x14ac:dyDescent="0.25">
      <c r="A23" s="5" t="s">
        <v>50</v>
      </c>
      <c r="B23" s="21" t="s">
        <v>64</v>
      </c>
      <c r="C23" s="6" t="s">
        <v>103</v>
      </c>
    </row>
    <row r="24" spans="1:4" ht="30" x14ac:dyDescent="0.25">
      <c r="A24" s="5" t="s">
        <v>55</v>
      </c>
      <c r="B24" s="17" t="s">
        <v>65</v>
      </c>
      <c r="C24" s="6" t="s">
        <v>104</v>
      </c>
    </row>
    <row r="25" spans="1:4" ht="30" x14ac:dyDescent="0.25">
      <c r="A25" s="7" t="s">
        <v>92</v>
      </c>
      <c r="B25" s="9" t="s">
        <v>14</v>
      </c>
      <c r="C25" s="6" t="s">
        <v>125</v>
      </c>
    </row>
    <row r="26" spans="1:4" x14ac:dyDescent="0.25">
      <c r="A26" s="7" t="s">
        <v>100</v>
      </c>
      <c r="B26" s="9" t="s">
        <v>66</v>
      </c>
      <c r="C26" s="26" t="s">
        <v>119</v>
      </c>
    </row>
    <row r="27" spans="1:4" ht="30" x14ac:dyDescent="0.25">
      <c r="A27" s="7" t="s">
        <v>99</v>
      </c>
      <c r="B27" s="22" t="s">
        <v>67</v>
      </c>
      <c r="C27" s="23" t="s">
        <v>105</v>
      </c>
    </row>
    <row r="28" spans="1:4" ht="60" x14ac:dyDescent="0.25">
      <c r="A28" s="7" t="s">
        <v>98</v>
      </c>
      <c r="B28" s="22" t="s">
        <v>68</v>
      </c>
      <c r="C28" s="6" t="s">
        <v>106</v>
      </c>
    </row>
    <row r="29" spans="1:4" ht="45" x14ac:dyDescent="0.25">
      <c r="A29" s="7" t="s">
        <v>97</v>
      </c>
      <c r="B29" s="22" t="s">
        <v>107</v>
      </c>
      <c r="C29" s="6" t="s">
        <v>108</v>
      </c>
    </row>
    <row r="30" spans="1:4" ht="49.35" customHeight="1" x14ac:dyDescent="0.25">
      <c r="A30" s="7" t="s">
        <v>96</v>
      </c>
      <c r="B30" s="22" t="s">
        <v>109</v>
      </c>
      <c r="C30" s="23" t="s">
        <v>110</v>
      </c>
    </row>
    <row r="31" spans="1:4" ht="30" x14ac:dyDescent="0.25">
      <c r="A31" s="7" t="s">
        <v>95</v>
      </c>
      <c r="B31" s="9" t="s">
        <v>111</v>
      </c>
      <c r="C31" s="6" t="s">
        <v>112</v>
      </c>
    </row>
    <row r="32" spans="1:4" ht="30" x14ac:dyDescent="0.25">
      <c r="A32" s="7" t="s">
        <v>94</v>
      </c>
      <c r="B32" s="9" t="s">
        <v>47</v>
      </c>
      <c r="C32" s="6" t="s">
        <v>49</v>
      </c>
    </row>
    <row r="33" spans="1:3" ht="45" x14ac:dyDescent="0.25">
      <c r="A33" s="7" t="s">
        <v>93</v>
      </c>
      <c r="B33" s="16" t="s">
        <v>51</v>
      </c>
      <c r="C33" s="6" t="s">
        <v>126</v>
      </c>
    </row>
    <row r="34" spans="1:3" ht="30" x14ac:dyDescent="0.25">
      <c r="A34" s="7" t="s">
        <v>114</v>
      </c>
      <c r="B34" s="9" t="s">
        <v>115</v>
      </c>
      <c r="C34" s="6" t="s">
        <v>116</v>
      </c>
    </row>
    <row r="35" spans="1:3" x14ac:dyDescent="0.25">
      <c r="A35" s="5"/>
      <c r="B35" s="5"/>
    </row>
    <row r="36" spans="1:3" x14ac:dyDescent="0.25">
      <c r="A36" s="5"/>
      <c r="B36" s="5"/>
    </row>
  </sheetData>
  <mergeCells count="2">
    <mergeCell ref="A4:D4"/>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9"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BMIT-COMS</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113"/>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BMIT-COMS</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113"/>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BMIT-COMS</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113"/>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BMIT-COMS</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113"/>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63"/>
    </row>
    <row r="28" spans="1:11" x14ac:dyDescent="0.25">
      <c r="A28" s="107"/>
      <c r="B28" s="108"/>
      <c r="C28" s="108"/>
      <c r="D28" s="108"/>
      <c r="E28" s="108"/>
      <c r="F28" s="108"/>
      <c r="G28" s="108"/>
      <c r="H28" s="108"/>
      <c r="I28" s="109"/>
      <c r="J28" s="6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3:B23"/>
    <mergeCell ref="H1:I1"/>
    <mergeCell ref="A16:B16"/>
    <mergeCell ref="A19:B19"/>
    <mergeCell ref="A24:I32"/>
    <mergeCell ref="F4:I21"/>
    <mergeCell ref="A10:B10"/>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1"/>
  <sheetViews>
    <sheetView workbookViewId="0">
      <selection activeCell="C8" sqref="C8"/>
    </sheetView>
  </sheetViews>
  <sheetFormatPr defaultRowHeight="15" x14ac:dyDescent="0.25"/>
  <cols>
    <col min="1" max="1" width="25.42578125" bestFit="1" customWidth="1"/>
    <col min="2" max="2" width="29.140625" customWidth="1"/>
    <col min="3" max="3" width="21.42578125" customWidth="1"/>
    <col min="4" max="4" width="24.140625" customWidth="1"/>
    <col min="5" max="5" width="17" customWidth="1"/>
  </cols>
  <sheetData>
    <row r="1" spans="1:5" x14ac:dyDescent="0.25">
      <c r="A1" s="1" t="s">
        <v>43</v>
      </c>
      <c r="B1" s="1" t="s">
        <v>9</v>
      </c>
      <c r="C1" s="1" t="s">
        <v>61</v>
      </c>
      <c r="D1" s="1" t="s">
        <v>14</v>
      </c>
      <c r="E1" s="1"/>
    </row>
    <row r="2" spans="1:5" x14ac:dyDescent="0.25">
      <c r="A2" t="s">
        <v>70</v>
      </c>
      <c r="B2" t="s">
        <v>70</v>
      </c>
      <c r="C2" t="s">
        <v>70</v>
      </c>
      <c r="D2" t="s">
        <v>70</v>
      </c>
    </row>
    <row r="3" spans="1:5" x14ac:dyDescent="0.25">
      <c r="A3" t="s">
        <v>122</v>
      </c>
      <c r="B3" t="s">
        <v>10</v>
      </c>
      <c r="C3" t="s">
        <v>62</v>
      </c>
      <c r="D3" t="s">
        <v>124</v>
      </c>
    </row>
    <row r="4" spans="1:5" x14ac:dyDescent="0.25">
      <c r="A4" t="s">
        <v>2</v>
      </c>
      <c r="B4" t="s">
        <v>11</v>
      </c>
      <c r="C4" t="s">
        <v>63</v>
      </c>
      <c r="D4" t="s">
        <v>40</v>
      </c>
    </row>
    <row r="5" spans="1:5" x14ac:dyDescent="0.25">
      <c r="A5" t="s">
        <v>121</v>
      </c>
      <c r="D5" t="s">
        <v>15</v>
      </c>
    </row>
    <row r="6" spans="1:5" x14ac:dyDescent="0.25">
      <c r="A6" t="s">
        <v>3</v>
      </c>
      <c r="D6" t="s">
        <v>71</v>
      </c>
    </row>
    <row r="7" spans="1:5" x14ac:dyDescent="0.25">
      <c r="A7" t="s">
        <v>4</v>
      </c>
      <c r="D7" t="s">
        <v>12</v>
      </c>
    </row>
    <row r="8" spans="1:5" x14ac:dyDescent="0.25">
      <c r="A8" t="s">
        <v>5</v>
      </c>
    </row>
    <row r="9" spans="1:5" x14ac:dyDescent="0.25">
      <c r="A9" t="s">
        <v>6</v>
      </c>
    </row>
    <row r="10" spans="1:5" x14ac:dyDescent="0.25">
      <c r="A10" t="s">
        <v>7</v>
      </c>
    </row>
    <row r="11" spans="1:5" x14ac:dyDescent="0.25">
      <c r="A11" t="s">
        <v>12</v>
      </c>
    </row>
  </sheetData>
  <sheetProtection password="E895"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election activeCell="B42" sqref="B42"/>
    </sheetView>
  </sheetViews>
  <sheetFormatPr defaultColWidth="8.85546875" defaultRowHeight="15" x14ac:dyDescent="0.25"/>
  <cols>
    <col min="1" max="1" width="32" style="30" customWidth="1"/>
    <col min="2" max="2" width="22.42578125" style="30" customWidth="1"/>
    <col min="3" max="16384" width="8.85546875" style="30"/>
  </cols>
  <sheetData>
    <row r="1" spans="1:11" s="28" customFormat="1" x14ac:dyDescent="0.25">
      <c r="A1" s="27" t="s">
        <v>13</v>
      </c>
      <c r="B1" s="27"/>
      <c r="C1" s="27"/>
      <c r="D1" s="27"/>
      <c r="E1" s="27"/>
      <c r="F1" s="27"/>
      <c r="G1" s="27"/>
      <c r="H1" s="27"/>
      <c r="I1" s="27"/>
      <c r="J1" s="27"/>
      <c r="K1" s="27"/>
    </row>
    <row r="3" spans="1:11" x14ac:dyDescent="0.25">
      <c r="A3" s="29" t="s">
        <v>17</v>
      </c>
      <c r="B3" s="24" t="s">
        <v>131</v>
      </c>
    </row>
    <row r="4" spans="1:11" x14ac:dyDescent="0.25">
      <c r="A4" s="29" t="s">
        <v>16</v>
      </c>
      <c r="B4" s="24" t="s">
        <v>129</v>
      </c>
    </row>
    <row r="5" spans="1:11" x14ac:dyDescent="0.25">
      <c r="A5" s="29" t="s">
        <v>18</v>
      </c>
      <c r="B5" s="24"/>
    </row>
    <row r="6" spans="1:11" x14ac:dyDescent="0.25">
      <c r="A6" s="29" t="s">
        <v>52</v>
      </c>
      <c r="B6" s="72"/>
    </row>
    <row r="7" spans="1:11" x14ac:dyDescent="0.25">
      <c r="A7" s="29" t="s">
        <v>56</v>
      </c>
      <c r="B7" s="72">
        <v>41539</v>
      </c>
    </row>
    <row r="8" spans="1:11" x14ac:dyDescent="0.25">
      <c r="B8" s="31"/>
    </row>
    <row r="9" spans="1:11" x14ac:dyDescent="0.25">
      <c r="A9" s="32" t="s">
        <v>72</v>
      </c>
      <c r="B9" s="33"/>
    </row>
    <row r="10" spans="1:11" x14ac:dyDescent="0.25">
      <c r="A10" s="32" t="s">
        <v>73</v>
      </c>
      <c r="B10" s="34"/>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abSelected="1" workbookViewId="0">
      <selection activeCell="F4" sqref="F4:I21"/>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BMIT-COMS</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t="s">
        <v>144</v>
      </c>
      <c r="G4" s="91"/>
      <c r="H4" s="91"/>
      <c r="I4" s="92"/>
    </row>
    <row r="5" spans="1:11" x14ac:dyDescent="0.25">
      <c r="A5" s="32" t="s">
        <v>74</v>
      </c>
      <c r="B5" s="19" t="s">
        <v>2</v>
      </c>
      <c r="C5" s="40"/>
      <c r="D5" s="40"/>
      <c r="F5" s="93"/>
      <c r="G5" s="94"/>
      <c r="H5" s="94"/>
      <c r="I5" s="95"/>
    </row>
    <row r="6" spans="1:11" x14ac:dyDescent="0.25">
      <c r="A6" s="32" t="s">
        <v>75</v>
      </c>
      <c r="B6" s="70">
        <v>36</v>
      </c>
      <c r="C6" s="44"/>
      <c r="D6" s="44"/>
      <c r="F6" s="93"/>
      <c r="G6" s="94"/>
      <c r="H6" s="94"/>
      <c r="I6" s="95"/>
    </row>
    <row r="7" spans="1:11" x14ac:dyDescent="0.25">
      <c r="A7" s="32" t="s">
        <v>76</v>
      </c>
      <c r="B7" s="75">
        <v>1300</v>
      </c>
      <c r="C7" s="45"/>
      <c r="D7" s="45"/>
      <c r="F7" s="93"/>
      <c r="G7" s="94"/>
      <c r="H7" s="94"/>
      <c r="I7" s="95"/>
    </row>
    <row r="8" spans="1:11" x14ac:dyDescent="0.25">
      <c r="A8" s="32" t="s">
        <v>77</v>
      </c>
      <c r="B8" s="19" t="s">
        <v>10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63</v>
      </c>
      <c r="D11" s="51">
        <f>IF(C11="yes",2,0)</f>
        <v>0</v>
      </c>
      <c r="F11" s="93"/>
      <c r="G11" s="94"/>
      <c r="H11" s="94"/>
      <c r="I11" s="95"/>
      <c r="J11" s="49"/>
    </row>
    <row r="12" spans="1:11" x14ac:dyDescent="0.25">
      <c r="A12" s="52" t="s">
        <v>79</v>
      </c>
      <c r="B12" s="53"/>
      <c r="C12" s="68" t="s">
        <v>63</v>
      </c>
      <c r="D12" s="51">
        <f>IF(C12="yes",2,0)</f>
        <v>0</v>
      </c>
      <c r="F12" s="93"/>
      <c r="G12" s="94"/>
      <c r="H12" s="94"/>
      <c r="I12" s="95"/>
      <c r="J12" s="49"/>
    </row>
    <row r="13" spans="1:11" x14ac:dyDescent="0.25">
      <c r="A13" s="52" t="s">
        <v>80</v>
      </c>
      <c r="B13" s="53"/>
      <c r="C13" s="68" t="s">
        <v>63</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63</v>
      </c>
      <c r="D16" s="56">
        <f>IF(C16="yes",1,0)</f>
        <v>0</v>
      </c>
      <c r="F16" s="93"/>
      <c r="G16" s="94"/>
      <c r="H16" s="94"/>
      <c r="I16" s="95"/>
      <c r="J16" s="49"/>
    </row>
    <row r="17" spans="1:11" x14ac:dyDescent="0.25">
      <c r="A17" s="52" t="s">
        <v>84</v>
      </c>
      <c r="B17" s="53"/>
      <c r="C17" s="68" t="s">
        <v>62</v>
      </c>
      <c r="D17" s="56">
        <f>IF(C17="yes",-2,0)</f>
        <v>-2</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62</v>
      </c>
      <c r="D19" s="56">
        <f>IF(C19="no",1,0)</f>
        <v>0</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3</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t="s">
        <v>132</v>
      </c>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F4" sqref="F4:I21"/>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BMIT-COMS</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t="s">
        <v>134</v>
      </c>
      <c r="G4" s="91"/>
      <c r="H4" s="91"/>
      <c r="I4" s="92"/>
    </row>
    <row r="5" spans="1:11" x14ac:dyDescent="0.25">
      <c r="A5" s="32" t="s">
        <v>74</v>
      </c>
      <c r="B5" s="19" t="s">
        <v>3</v>
      </c>
      <c r="C5" s="40"/>
      <c r="D5" s="40"/>
      <c r="F5" s="93"/>
      <c r="G5" s="94"/>
      <c r="H5" s="94"/>
      <c r="I5" s="95"/>
    </row>
    <row r="6" spans="1:11" x14ac:dyDescent="0.25">
      <c r="A6" s="32" t="s">
        <v>75</v>
      </c>
      <c r="B6" s="70">
        <v>26</v>
      </c>
      <c r="C6" s="44"/>
      <c r="D6" s="44"/>
      <c r="F6" s="93"/>
      <c r="G6" s="94"/>
      <c r="H6" s="94"/>
      <c r="I6" s="95"/>
    </row>
    <row r="7" spans="1:11" x14ac:dyDescent="0.25">
      <c r="A7" s="32" t="s">
        <v>76</v>
      </c>
      <c r="B7" s="75" t="s">
        <v>133</v>
      </c>
      <c r="C7" s="45"/>
      <c r="D7" s="45"/>
      <c r="F7" s="93"/>
      <c r="G7" s="94"/>
      <c r="H7" s="94"/>
      <c r="I7" s="95"/>
    </row>
    <row r="8" spans="1:11" x14ac:dyDescent="0.25">
      <c r="A8" s="32" t="s">
        <v>77</v>
      </c>
      <c r="B8" s="19" t="s">
        <v>10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63</v>
      </c>
      <c r="D11" s="51">
        <f>IF(C11="yes",2,0)</f>
        <v>0</v>
      </c>
      <c r="F11" s="93"/>
      <c r="G11" s="94"/>
      <c r="H11" s="94"/>
      <c r="I11" s="95"/>
      <c r="J11" s="49"/>
    </row>
    <row r="12" spans="1:11" x14ac:dyDescent="0.25">
      <c r="A12" s="52" t="s">
        <v>79</v>
      </c>
      <c r="B12" s="53"/>
      <c r="C12" s="68" t="s">
        <v>62</v>
      </c>
      <c r="D12" s="51">
        <f>IF(C12="yes",2,0)</f>
        <v>2</v>
      </c>
      <c r="F12" s="93"/>
      <c r="G12" s="94"/>
      <c r="H12" s="94"/>
      <c r="I12" s="95"/>
      <c r="J12" s="49"/>
    </row>
    <row r="13" spans="1:11" x14ac:dyDescent="0.25">
      <c r="A13" s="52" t="s">
        <v>80</v>
      </c>
      <c r="B13" s="53"/>
      <c r="C13" s="68" t="s">
        <v>63</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62</v>
      </c>
      <c r="D16" s="56">
        <f>IF(C16="yes",1,0)</f>
        <v>1</v>
      </c>
      <c r="F16" s="93"/>
      <c r="G16" s="94"/>
      <c r="H16" s="94"/>
      <c r="I16" s="95"/>
      <c r="J16" s="49"/>
    </row>
    <row r="17" spans="1:11" x14ac:dyDescent="0.25">
      <c r="A17" s="52" t="s">
        <v>84</v>
      </c>
      <c r="B17" s="53"/>
      <c r="C17" s="68" t="s">
        <v>63</v>
      </c>
      <c r="D17" s="56">
        <f>IF(C17="yes",-2,0)</f>
        <v>0</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63</v>
      </c>
      <c r="D19" s="56">
        <f>IF(C19="no",1,0)</f>
        <v>1</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9</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t="s">
        <v>135</v>
      </c>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A24" sqref="A24:I32"/>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BMIT-COMS</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t="s">
        <v>136</v>
      </c>
      <c r="G4" s="91"/>
      <c r="H4" s="91"/>
      <c r="I4" s="92"/>
    </row>
    <row r="5" spans="1:11" x14ac:dyDescent="0.25">
      <c r="A5" s="32" t="s">
        <v>74</v>
      </c>
      <c r="B5" s="19" t="s">
        <v>12</v>
      </c>
      <c r="C5" s="40"/>
      <c r="D5" s="40"/>
      <c r="F5" s="93"/>
      <c r="G5" s="94"/>
      <c r="H5" s="94"/>
      <c r="I5" s="95"/>
    </row>
    <row r="6" spans="1:11" x14ac:dyDescent="0.25">
      <c r="A6" s="32" t="s">
        <v>75</v>
      </c>
      <c r="B6" s="70" t="s">
        <v>130</v>
      </c>
      <c r="C6" s="44"/>
      <c r="D6" s="44"/>
      <c r="F6" s="93"/>
      <c r="G6" s="94"/>
      <c r="H6" s="94"/>
      <c r="I6" s="95"/>
    </row>
    <row r="7" spans="1:11" x14ac:dyDescent="0.25">
      <c r="A7" s="32" t="s">
        <v>76</v>
      </c>
      <c r="B7" s="75" t="s">
        <v>130</v>
      </c>
      <c r="C7" s="45"/>
      <c r="D7" s="45"/>
      <c r="F7" s="93"/>
      <c r="G7" s="94"/>
      <c r="H7" s="94"/>
      <c r="I7" s="95"/>
    </row>
    <row r="8" spans="1:11" x14ac:dyDescent="0.25">
      <c r="A8" s="32" t="s">
        <v>77</v>
      </c>
      <c r="B8" s="19" t="s">
        <v>11</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63</v>
      </c>
      <c r="D11" s="51">
        <f>IF(C11="yes",2,0)</f>
        <v>0</v>
      </c>
      <c r="F11" s="93"/>
      <c r="G11" s="94"/>
      <c r="H11" s="94"/>
      <c r="I11" s="95"/>
      <c r="J11" s="49"/>
    </row>
    <row r="12" spans="1:11" x14ac:dyDescent="0.25">
      <c r="A12" s="52" t="s">
        <v>79</v>
      </c>
      <c r="B12" s="53"/>
      <c r="C12" s="68" t="s">
        <v>63</v>
      </c>
      <c r="D12" s="51">
        <f>IF(C12="yes",2,0)</f>
        <v>0</v>
      </c>
      <c r="F12" s="93"/>
      <c r="G12" s="94"/>
      <c r="H12" s="94"/>
      <c r="I12" s="95"/>
      <c r="J12" s="49"/>
    </row>
    <row r="13" spans="1:11" x14ac:dyDescent="0.25">
      <c r="A13" s="52" t="s">
        <v>80</v>
      </c>
      <c r="B13" s="53"/>
      <c r="C13" s="68" t="s">
        <v>63</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62</v>
      </c>
      <c r="D16" s="56">
        <f>IF(C16="yes",1,0)</f>
        <v>1</v>
      </c>
      <c r="F16" s="93"/>
      <c r="G16" s="94"/>
      <c r="H16" s="94"/>
      <c r="I16" s="95"/>
      <c r="J16" s="49"/>
    </row>
    <row r="17" spans="1:11" x14ac:dyDescent="0.25">
      <c r="A17" s="52" t="s">
        <v>84</v>
      </c>
      <c r="B17" s="53"/>
      <c r="C17" s="68" t="s">
        <v>63</v>
      </c>
      <c r="D17" s="56">
        <f>IF(C17="yes",-2,0)</f>
        <v>0</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62</v>
      </c>
      <c r="D19" s="56">
        <f>IF(C19="no",1,0)</f>
        <v>0</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6</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t="s">
        <v>138</v>
      </c>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A24" sqref="A24:I32"/>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BMIT-COMS</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c r="G3" s="39"/>
      <c r="H3" s="39"/>
      <c r="I3" s="39"/>
      <c r="J3" s="37"/>
      <c r="K3" s="39"/>
    </row>
    <row r="4" spans="1:11" x14ac:dyDescent="0.25">
      <c r="F4" s="90" t="s">
        <v>143</v>
      </c>
      <c r="G4" s="91"/>
      <c r="H4" s="91"/>
      <c r="I4" s="92"/>
    </row>
    <row r="5" spans="1:11" x14ac:dyDescent="0.25">
      <c r="A5" s="32" t="s">
        <v>74</v>
      </c>
      <c r="B5" s="19" t="s">
        <v>2</v>
      </c>
      <c r="C5" s="40"/>
      <c r="D5" s="40"/>
      <c r="F5" s="93"/>
      <c r="G5" s="94"/>
      <c r="H5" s="94"/>
      <c r="I5" s="95"/>
    </row>
    <row r="6" spans="1:11" x14ac:dyDescent="0.25">
      <c r="A6" s="32" t="s">
        <v>75</v>
      </c>
      <c r="B6" s="70">
        <v>36</v>
      </c>
      <c r="C6" s="44"/>
      <c r="D6" s="44"/>
      <c r="F6" s="93"/>
      <c r="G6" s="94"/>
      <c r="H6" s="94"/>
      <c r="I6" s="95"/>
    </row>
    <row r="7" spans="1:11" x14ac:dyDescent="0.25">
      <c r="A7" s="32" t="s">
        <v>76</v>
      </c>
      <c r="B7" s="75" t="s">
        <v>137</v>
      </c>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63</v>
      </c>
      <c r="D11" s="51">
        <f>IF(C11="yes",2,0)</f>
        <v>0</v>
      </c>
      <c r="F11" s="93"/>
      <c r="G11" s="94"/>
      <c r="H11" s="94"/>
      <c r="I11" s="95"/>
      <c r="J11" s="49"/>
    </row>
    <row r="12" spans="1:11" x14ac:dyDescent="0.25">
      <c r="A12" s="52" t="s">
        <v>79</v>
      </c>
      <c r="B12" s="53"/>
      <c r="C12" s="68" t="s">
        <v>63</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63</v>
      </c>
      <c r="D16" s="56">
        <f>IF(C16="yes",1,0)</f>
        <v>0</v>
      </c>
      <c r="F16" s="93"/>
      <c r="G16" s="94"/>
      <c r="H16" s="94"/>
      <c r="I16" s="95"/>
      <c r="J16" s="49"/>
    </row>
    <row r="17" spans="1:11" x14ac:dyDescent="0.25">
      <c r="A17" s="52" t="s">
        <v>84</v>
      </c>
      <c r="B17" s="53"/>
      <c r="C17" s="68" t="s">
        <v>62</v>
      </c>
      <c r="D17" s="56">
        <f>IF(C17="yes",-2,0)</f>
        <v>-2</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62</v>
      </c>
      <c r="D19" s="56">
        <f>IF(C19="no",1,0)</f>
        <v>0</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3</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t="s">
        <v>138</v>
      </c>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F4" sqref="F4:I21"/>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BMIT-COMS</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t="s">
        <v>142</v>
      </c>
      <c r="G4" s="91"/>
      <c r="H4" s="91"/>
      <c r="I4" s="92"/>
    </row>
    <row r="5" spans="1:11" x14ac:dyDescent="0.25">
      <c r="A5" s="32" t="s">
        <v>74</v>
      </c>
      <c r="B5" s="19" t="s">
        <v>12</v>
      </c>
      <c r="C5" s="40"/>
      <c r="D5" s="40"/>
      <c r="F5" s="93"/>
      <c r="G5" s="94"/>
      <c r="H5" s="94"/>
      <c r="I5" s="95"/>
    </row>
    <row r="6" spans="1:11" x14ac:dyDescent="0.25">
      <c r="A6" s="32" t="s">
        <v>75</v>
      </c>
      <c r="B6" s="70" t="s">
        <v>139</v>
      </c>
      <c r="C6" s="44"/>
      <c r="D6" s="44"/>
      <c r="F6" s="93"/>
      <c r="G6" s="94"/>
      <c r="H6" s="94"/>
      <c r="I6" s="95"/>
    </row>
    <row r="7" spans="1:11" x14ac:dyDescent="0.25">
      <c r="A7" s="32" t="s">
        <v>76</v>
      </c>
      <c r="B7" s="75" t="s">
        <v>140</v>
      </c>
      <c r="C7" s="45"/>
      <c r="D7" s="45"/>
      <c r="F7" s="93"/>
      <c r="G7" s="94"/>
      <c r="H7" s="94"/>
      <c r="I7" s="95"/>
    </row>
    <row r="8" spans="1:11" x14ac:dyDescent="0.25">
      <c r="A8" s="32" t="s">
        <v>77</v>
      </c>
      <c r="B8" s="19" t="s">
        <v>10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63</v>
      </c>
      <c r="D11" s="51">
        <f>IF(C11="yes",2,0)</f>
        <v>0</v>
      </c>
      <c r="F11" s="93"/>
      <c r="G11" s="94"/>
      <c r="H11" s="94"/>
      <c r="I11" s="95"/>
      <c r="J11" s="49"/>
    </row>
    <row r="12" spans="1:11" x14ac:dyDescent="0.25">
      <c r="A12" s="52" t="s">
        <v>79</v>
      </c>
      <c r="B12" s="53"/>
      <c r="C12" s="68" t="s">
        <v>63</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62</v>
      </c>
      <c r="D16" s="56">
        <f>IF(C16="yes",1,0)</f>
        <v>1</v>
      </c>
      <c r="F16" s="93"/>
      <c r="G16" s="94"/>
      <c r="H16" s="94"/>
      <c r="I16" s="95"/>
      <c r="J16" s="49"/>
    </row>
    <row r="17" spans="1:11" x14ac:dyDescent="0.25">
      <c r="A17" s="52" t="s">
        <v>84</v>
      </c>
      <c r="B17" s="53"/>
      <c r="C17" s="68" t="s">
        <v>63</v>
      </c>
      <c r="D17" s="56">
        <f>IF(C17="yes",-2,0)</f>
        <v>0</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62</v>
      </c>
      <c r="D19" s="56">
        <f>IF(C19="no",1,0)</f>
        <v>0</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6</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79" t="s">
        <v>141</v>
      </c>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BMIT-COMS</v>
      </c>
      <c r="C1" s="36"/>
      <c r="D1" s="36"/>
      <c r="E1" s="37"/>
      <c r="F1" s="71"/>
      <c r="G1" s="38" t="s">
        <v>113</v>
      </c>
      <c r="H1" s="88"/>
      <c r="I1" s="89"/>
      <c r="J1" s="37"/>
      <c r="K1" s="39"/>
    </row>
    <row r="2" spans="1:11" x14ac:dyDescent="0.25">
      <c r="A2" s="32" t="s">
        <v>0</v>
      </c>
      <c r="B2" s="35" t="str">
        <f>IF('General Info'!B4="","",'General Info'!B4)</f>
        <v>Phil Whitney</v>
      </c>
      <c r="C2" s="40"/>
      <c r="D2" s="40"/>
      <c r="E2" s="39"/>
      <c r="F2" s="39"/>
      <c r="G2" s="39"/>
      <c r="H2" s="39"/>
      <c r="I2" s="39"/>
      <c r="J2" s="37"/>
      <c r="K2" s="39"/>
    </row>
    <row r="3" spans="1:11" x14ac:dyDescent="0.25">
      <c r="A3" s="32" t="s">
        <v>1</v>
      </c>
      <c r="B3" s="41">
        <f>IF('General Info'!B7="","",'General Info'!B7)</f>
        <v>41539</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127</v>
      </c>
      <c r="B23" s="104"/>
      <c r="C23" s="53"/>
      <c r="D23" s="61"/>
      <c r="F23" s="49"/>
      <c r="G23" s="49"/>
      <c r="H23" s="49"/>
      <c r="I23" s="49"/>
      <c r="J23" s="62"/>
    </row>
    <row r="24" spans="1:11" x14ac:dyDescent="0.25">
      <c r="A24" s="113"/>
      <c r="B24" s="105"/>
      <c r="C24" s="105"/>
      <c r="D24" s="105"/>
      <c r="E24" s="105"/>
      <c r="F24" s="105"/>
      <c r="G24" s="105"/>
      <c r="H24" s="105"/>
      <c r="I24" s="106"/>
      <c r="J24" s="62"/>
    </row>
    <row r="25" spans="1:11" x14ac:dyDescent="0.25">
      <c r="A25" s="107"/>
      <c r="B25" s="108"/>
      <c r="C25" s="108"/>
      <c r="D25" s="108"/>
      <c r="E25" s="108"/>
      <c r="F25" s="108"/>
      <c r="G25" s="108"/>
      <c r="H25" s="108"/>
      <c r="I25" s="109"/>
      <c r="J25" s="62"/>
    </row>
    <row r="26" spans="1:11" x14ac:dyDescent="0.25">
      <c r="A26" s="107"/>
      <c r="B26" s="108"/>
      <c r="C26" s="108"/>
      <c r="D26" s="108"/>
      <c r="E26" s="108"/>
      <c r="F26" s="108"/>
      <c r="G26" s="108"/>
      <c r="H26" s="108"/>
      <c r="I26" s="109"/>
      <c r="J26" s="62"/>
    </row>
    <row r="27" spans="1:11" x14ac:dyDescent="0.25">
      <c r="A27" s="107"/>
      <c r="B27" s="108"/>
      <c r="C27" s="108"/>
      <c r="D27" s="108"/>
      <c r="E27" s="108"/>
      <c r="F27" s="108"/>
      <c r="G27" s="108"/>
      <c r="H27" s="108"/>
      <c r="I27" s="109"/>
      <c r="J27" s="73"/>
    </row>
    <row r="28" spans="1:11" x14ac:dyDescent="0.25">
      <c r="A28" s="107"/>
      <c r="B28" s="108"/>
      <c r="C28" s="108"/>
      <c r="D28" s="108"/>
      <c r="E28" s="108"/>
      <c r="F28" s="108"/>
      <c r="G28" s="108"/>
      <c r="H28" s="108"/>
      <c r="I28" s="109"/>
      <c r="J28" s="73"/>
    </row>
    <row r="29" spans="1:11" x14ac:dyDescent="0.25">
      <c r="A29" s="107"/>
      <c r="B29" s="108"/>
      <c r="C29" s="108"/>
      <c r="D29" s="108"/>
      <c r="E29" s="108"/>
      <c r="F29" s="108"/>
      <c r="G29" s="108"/>
      <c r="H29" s="108"/>
      <c r="I29" s="109"/>
      <c r="J29" s="64"/>
      <c r="K29" s="65"/>
    </row>
    <row r="30" spans="1:11" x14ac:dyDescent="0.25">
      <c r="A30" s="107"/>
      <c r="B30" s="108"/>
      <c r="C30" s="108"/>
      <c r="D30" s="108"/>
      <c r="E30" s="108"/>
      <c r="F30" s="108"/>
      <c r="G30" s="108"/>
      <c r="H30" s="108"/>
      <c r="I30" s="109"/>
      <c r="J30" s="66"/>
      <c r="K30" s="65"/>
    </row>
    <row r="31" spans="1:11" x14ac:dyDescent="0.25">
      <c r="A31" s="107"/>
      <c r="B31" s="108"/>
      <c r="C31" s="108"/>
      <c r="D31" s="108"/>
      <c r="E31" s="108"/>
      <c r="F31" s="108"/>
      <c r="G31" s="108"/>
      <c r="H31" s="108"/>
      <c r="I31" s="109"/>
      <c r="J31" s="66"/>
      <c r="K31" s="65"/>
    </row>
    <row r="32" spans="1:11" x14ac:dyDescent="0.25">
      <c r="A32" s="110"/>
      <c r="B32" s="111"/>
      <c r="C32" s="111"/>
      <c r="D32" s="111"/>
      <c r="E32" s="111"/>
      <c r="F32" s="111"/>
      <c r="G32" s="111"/>
      <c r="H32" s="111"/>
      <c r="I32" s="112"/>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F83B09-5C52-483C-81B0-6097D022E33E}"/>
</file>

<file path=customXml/itemProps2.xml><?xml version="1.0" encoding="utf-8"?>
<ds:datastoreItem xmlns:ds="http://schemas.openxmlformats.org/officeDocument/2006/customXml" ds:itemID="{19FB35A3-5DA6-4335-899C-EC538B2B5D2C}"/>
</file>

<file path=customXml/itemProps3.xml><?xml version="1.0" encoding="utf-8"?>
<ds:datastoreItem xmlns:ds="http://schemas.openxmlformats.org/officeDocument/2006/customXml" ds:itemID="{2255F771-0839-45BA-AE89-00AAC62F34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Information Services</dc:creator>
  <cp:lastModifiedBy>Phil Whitney</cp:lastModifiedBy>
  <cp:lastPrinted>2011-08-30T16:38:25Z</cp:lastPrinted>
  <dcterms:created xsi:type="dcterms:W3CDTF">2011-04-18T17:08:01Z</dcterms:created>
  <dcterms:modified xsi:type="dcterms:W3CDTF">2013-09-23T23:50:46Z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